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I21" i="15"/>
  <c r="I10" i="15"/>
  <c r="F22" i="2"/>
  <c r="F16" i="2"/>
  <c r="F12" i="2"/>
  <c r="F11" i="2" s="1"/>
  <c r="F8" i="2" s="1"/>
  <c r="D52" i="1"/>
  <c r="D41" i="1"/>
  <c r="C17" i="16"/>
  <c r="C52" i="1" l="1"/>
  <c r="C41" i="1"/>
  <c r="D14" i="9"/>
  <c r="D19" i="9"/>
  <c r="E14" i="9"/>
  <c r="E19" i="9"/>
  <c r="F65" i="10"/>
  <c r="D65" i="10"/>
  <c r="F14" i="10" l="1"/>
  <c r="F20" i="10" s="1"/>
  <c r="D14" i="10"/>
  <c r="D20" i="10" s="1"/>
  <c r="C14" i="10"/>
  <c r="D15" i="15"/>
  <c r="E15" i="15"/>
  <c r="F15" i="15"/>
  <c r="G15" i="15"/>
  <c r="H15" i="15"/>
  <c r="E9" i="15"/>
  <c r="F9" i="15"/>
  <c r="G9" i="15"/>
  <c r="H9" i="15"/>
  <c r="D9" i="15"/>
  <c r="D20" i="15" l="1"/>
  <c r="C20" i="10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9" i="15"/>
  <c r="I20" i="15" s="1"/>
  <c r="E22" i="2"/>
  <c r="E16" i="2" l="1"/>
  <c r="E12" i="2"/>
  <c r="G32" i="2"/>
  <c r="C18" i="1"/>
  <c r="D56" i="1" l="1"/>
  <c r="C56" i="1"/>
  <c r="E11" i="2"/>
  <c r="C23" i="1"/>
  <c r="C12" i="1"/>
  <c r="D36" i="1" l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<sst xmlns="http://schemas.openxmlformats.org/spreadsheetml/2006/main" count="377" uniqueCount="261">
  <si>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</si>
  <si>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</si>
  <si>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</si>
  <si>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</si>
  <si>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</si>
  <si>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</si>
  <si>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</si>
  <si>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</si>
  <si>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</si>
  <si>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</si>
  <si>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</si>
  <si>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</si>
  <si>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</si>
  <si>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</si>
  <si>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</si>
  <si>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</si>
  <si>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</si>
  <si>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</si>
  <si>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</si>
  <si>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</si>
  <si>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</si>
  <si>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</si>
  <si>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</si>
  <si>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</si>
  <si>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</si>
  <si>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</si>
  <si>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</si>
  <si>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</si>
  <si>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</si>
  <si>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</si>
  <si>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</si>
  <si>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</si>
  <si>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</si>
  <si>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</si>
  <si>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</si>
  <si>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</si>
  <si>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</si>
  <si>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</si>
  <si>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</si>
  <si>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</si>
  <si>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</si>
  <si>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</si>
  <si>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</si>
  <si>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</si>
  <si>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</si>
  <si>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</si>
  <si>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</si>
  <si>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</si>
  <si>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</si>
  <si>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</si>
  <si>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</si>
  <si>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</si>
  <si>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</si>
  <si>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</si>
  <si>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</si>
  <si>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</si>
  <si>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</si>
  <si>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</si>
  <si>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</si>
  <si>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</si>
  <si>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</si>
  <si>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</si>
  <si>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</si>
  <si>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</si>
  <si>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</si>
  <si>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</si>
  <si>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</si>
  <si>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</si>
  <si>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</si>
  <si>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</si>
  <si>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</si>
  <si>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</si>
  <si>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</si>
  <si>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</si>
  <si>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</si>
  <si>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</si>
  <si>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</si>
  <si>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</si>
  <si>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</si>
  <si>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</si>
  <si>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</si>
  <si>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</si>
  <si>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</si>
  <si>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</si>
  <si>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</si>
  <si>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</si>
  <si>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</si>
  <si>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</si>
  <si>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</si>
  <si>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</si>
  <si>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</si>
  <si>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</si>
  <si>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</si>
  <si>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</si>
  <si>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</si>
  <si>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</si>
  <si>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</si>
  <si>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</si>
  <si>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</si>
  <si>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</si>
  <si>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</si>
  <si>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</si>
  <si>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</si>
  <si>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</si>
  <si>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</si>
  <si>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</si>
  <si>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</si>
  <si>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</si>
  <si>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</si>
  <si>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</si>
  <si>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</si>
  <si>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</si>
  <si>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</si>
  <si>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</si>
  <si>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</si>
  <si>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</si>
  <si>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</si>
  <si>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</si>
  <si>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</si>
  <si>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</si>
  <si>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</si>
  <si>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</si>
  <si>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</si>
  <si>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</si>
  <si>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</si>
  <si>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</si>
  <si>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</si>
  <si>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</si>
  <si>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</si>
  <si>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</si>
  <si>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</si>
  <si>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</si>
  <si>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</si>
  <si>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</si>
  <si>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</si>
  <si>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</si>
  <si>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</si>
  <si>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</si>
  <si>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</si>
  <si>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</si>
  <si>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</si>
  <si>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</si>
  <si>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</si>
  <si>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</si>
  <si>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</si>
  <si>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</si>
  <si>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</si>
  <si>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</si>
  <si>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</si>
  <si>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</si>
  <si>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</si>
  <si>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</si>
  <si>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</si>
  <si>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</si>
  <si>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</si>
  <si>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</si>
  <si>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</si>
  <si>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</si>
  <si>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</si>
  <si>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</si>
  <si>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</si>
  <si>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</si>
  <si>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</si>
  <si>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</si>
  <si>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</si>
  <si>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</si>
  <si>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</si>
  <si>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</si>
  <si>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</si>
  <si>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</si>
  <si>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</si>
  <si>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</si>
  <si>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</si>
  <si>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</si>
  <si>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</si>
  <si>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</si>
  <si>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</si>
  <si>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</si>
  <si>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</si>
  <si>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</si>
  <si>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</si>
  <si>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</si>
  <si>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</si>
  <si>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</si>
  <si>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</si>
  <si>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</si>
  <si>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</si>
  <si>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</si>
  <si>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</si>
  <si>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</si>
  <si>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</si>
  <si>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</si>
  <si>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</si>
  <si>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</si>
  <si>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</si>
  <si>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</si>
  <si>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</si>
  <si>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</si>
  <si>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</si>
  <si>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</si>
  <si>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</si>
  <si>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</si>
  <si>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</si>
  <si>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</si>
  <si>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</si>
  <si>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</si>
  <si>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</si>
  <si>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</si>
  <si>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</si>
  <si>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</si>
  <si>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</si>
  <si>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</si>
  <si>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</si>
  <si>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</si>
  <si>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</si>
  <si>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</si>
  <si>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</si>
  <si>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</si>
  <si>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</si>
  <si>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</si>
  <si>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</si>
  <si>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</si>
  <si>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</si>
  <si>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</si>
  <si>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</si>
  <si>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</si>
  <si>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</si>
  <si>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</si>
  <si>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</si>
  <si>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</si>
  <si>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</si>
  <si>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</si>
  <si>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</si>
  <si>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</si>
  <si>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</si>
  <si>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</si>
  <si>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</si>
  <si>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>PT. BPRS BERKAH DANA FADHLILLAH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</si>
  <si>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</si>
  <si>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</si>
  <si>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</si>
  <si>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</si>
  <si>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</si>
  <si>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</si>
  <si>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</si>
  <si>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</si>
  <si>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</si>
  <si>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</si>
  <si>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</si>
  <si>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1. PEMDA KAMPAR</t>
  </si>
  <si>
    <t>Juni 2021</t>
  </si>
  <si>
    <t>3. MAWARDI MUHAMMAD SALEH</t>
  </si>
  <si>
    <t>1. MAWARDI MUHAMMAD SALEH</t>
  </si>
  <si>
    <t>5. SYAWIR HAMID</t>
  </si>
  <si>
    <t>2. ABDU RACHIM IDRIS</t>
  </si>
  <si>
    <t>Periode s.d 30 Juni 2022</t>
  </si>
  <si>
    <t>Juni 2022</t>
  </si>
  <si>
    <t>30 Juni 2022</t>
  </si>
  <si>
    <t>Un Audited</t>
  </si>
  <si>
    <t>Juni 2022            Un Audited</t>
  </si>
  <si>
    <t>Juni 2021             An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</si>
</sst>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[$-10421]#,##0;\(#,##0\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  <font>
      <sz val="8"/>
      <color rgb="FF000000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166" fontId="15" fillId="0" borderId="32" xfId="0" applyNumberFormat="1" applyFont="1" applyFill="1" applyBorder="1" applyAlignment="1">
      <alignment horizontal="right" vertical="top" wrapText="1" readingOrder="1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workbookViewId="0">
      <selection activeCell="C6" sqref="C6:D7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6" ht="15" customHeight="1" x14ac:dyDescent="0.2">
      <c r="A1" s="173" t="s">
        <v>79</v>
      </c>
      <c r="B1" s="173"/>
      <c r="C1" s="173"/>
      <c r="D1" s="173"/>
    </row>
    <row r="2" spans="1:6" ht="12.75" customHeight="1" x14ac:dyDescent="0.2">
      <c r="A2" s="173" t="s">
        <v>237</v>
      </c>
      <c r="B2" s="173"/>
      <c r="C2" s="173"/>
      <c r="D2" s="173"/>
    </row>
    <row r="3" spans="1:6" ht="15.95" customHeight="1" x14ac:dyDescent="0.2">
      <c r="A3" s="173" t="s">
        <v>255</v>
      </c>
      <c r="B3" s="173"/>
      <c r="C3" s="173"/>
      <c r="D3" s="173"/>
      <c r="E3" s="168"/>
      <c r="F3" s="168"/>
    </row>
    <row r="4" spans="1:6" ht="3" customHeight="1" x14ac:dyDescent="0.2"/>
    <row r="5" spans="1:6" ht="14.25" customHeight="1" x14ac:dyDescent="0.2">
      <c r="D5" s="60" t="s">
        <v>81</v>
      </c>
    </row>
    <row r="6" spans="1:6" s="2" customFormat="1" ht="15.95" customHeight="1" x14ac:dyDescent="0.2">
      <c r="A6" s="215" t="s">
        <v>0</v>
      </c>
      <c r="B6" s="215" t="s">
        <v>100</v>
      </c>
      <c r="C6" s="216" t="s">
        <v>256</v>
      </c>
      <c r="D6" s="216" t="s">
        <v>250</v>
      </c>
    </row>
    <row r="7" spans="1:6" s="2" customFormat="1" ht="15.95" customHeight="1" thickBot="1" x14ac:dyDescent="0.25">
      <c r="A7" s="217"/>
      <c r="B7" s="217"/>
      <c r="C7" s="218" t="s">
        <v>258</v>
      </c>
      <c r="D7" s="218" t="s">
        <v>258</v>
      </c>
    </row>
    <row r="8" spans="1:6" ht="15.95" customHeight="1" thickTop="1" x14ac:dyDescent="0.2">
      <c r="A8" s="55">
        <v>1</v>
      </c>
      <c r="B8" s="56" t="s">
        <v>51</v>
      </c>
      <c r="C8" s="120">
        <v>672208</v>
      </c>
      <c r="D8" s="120">
        <v>678030</v>
      </c>
    </row>
    <row r="9" spans="1:6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6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6" ht="15.95" customHeight="1" x14ac:dyDescent="0.2">
      <c r="A11" s="28">
        <v>4</v>
      </c>
      <c r="B11" s="57" t="s">
        <v>78</v>
      </c>
      <c r="C11" s="30">
        <v>22035433</v>
      </c>
      <c r="D11" s="30">
        <v>20712826</v>
      </c>
    </row>
    <row r="12" spans="1:6" ht="15.95" customHeight="1" x14ac:dyDescent="0.2">
      <c r="A12" s="172">
        <v>5</v>
      </c>
      <c r="B12" s="58" t="s">
        <v>55</v>
      </c>
      <c r="C12" s="30">
        <f>SUM(C13:C17)</f>
        <v>37552588</v>
      </c>
      <c r="D12" s="30">
        <v>29082611</v>
      </c>
    </row>
    <row r="13" spans="1:6" ht="15.95" customHeight="1" x14ac:dyDescent="0.2">
      <c r="A13" s="172"/>
      <c r="B13" s="58" t="s">
        <v>56</v>
      </c>
      <c r="C13" s="30">
        <v>37447190</v>
      </c>
      <c r="D13" s="30">
        <v>28942713</v>
      </c>
    </row>
    <row r="14" spans="1:6" ht="15.95" customHeight="1" x14ac:dyDescent="0.2">
      <c r="A14" s="172"/>
      <c r="B14" s="58" t="s">
        <v>71</v>
      </c>
      <c r="C14" s="30">
        <v>0</v>
      </c>
      <c r="D14" s="30">
        <v>0</v>
      </c>
    </row>
    <row r="15" spans="1:6" ht="15.95" customHeight="1" x14ac:dyDescent="0.2">
      <c r="A15" s="172"/>
      <c r="B15" s="58" t="s">
        <v>57</v>
      </c>
      <c r="C15" s="30">
        <v>28927</v>
      </c>
      <c r="D15" s="30">
        <v>32677</v>
      </c>
    </row>
    <row r="16" spans="1:6" ht="15.95" customHeight="1" x14ac:dyDescent="0.2">
      <c r="A16" s="172"/>
      <c r="B16" s="58" t="s">
        <v>72</v>
      </c>
      <c r="C16" s="30">
        <v>76471</v>
      </c>
      <c r="D16" s="30">
        <v>107221</v>
      </c>
    </row>
    <row r="17" spans="1:4" ht="15.95" customHeight="1" x14ac:dyDescent="0.2">
      <c r="A17" s="172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72">
        <v>6</v>
      </c>
      <c r="B18" s="58" t="s">
        <v>59</v>
      </c>
      <c r="C18" s="30">
        <f>SUM(C19:C21)</f>
        <v>0</v>
      </c>
      <c r="D18" s="30">
        <v>0</v>
      </c>
    </row>
    <row r="19" spans="1:4" ht="15.95" customHeight="1" x14ac:dyDescent="0.2">
      <c r="A19" s="172"/>
      <c r="B19" s="58" t="s">
        <v>73</v>
      </c>
      <c r="C19" s="30">
        <v>0</v>
      </c>
      <c r="D19" s="30">
        <v>0</v>
      </c>
    </row>
    <row r="20" spans="1:4" ht="15.95" customHeight="1" x14ac:dyDescent="0.2">
      <c r="A20" s="172"/>
      <c r="B20" s="58" t="s">
        <v>60</v>
      </c>
      <c r="C20" s="30">
        <v>0</v>
      </c>
      <c r="D20" s="30">
        <v>0</v>
      </c>
    </row>
    <row r="21" spans="1:4" ht="15.95" customHeight="1" x14ac:dyDescent="0.2">
      <c r="A21" s="172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72">
        <v>8</v>
      </c>
      <c r="B23" s="58" t="s">
        <v>70</v>
      </c>
      <c r="C23" s="30">
        <f>SUM(C24:C25)</f>
        <v>479304</v>
      </c>
      <c r="D23" s="30">
        <v>460373</v>
      </c>
    </row>
    <row r="24" spans="1:4" ht="15.95" customHeight="1" x14ac:dyDescent="0.2">
      <c r="A24" s="172"/>
      <c r="B24" s="58" t="s">
        <v>62</v>
      </c>
      <c r="C24" s="30">
        <v>214238</v>
      </c>
      <c r="D24" s="30">
        <v>179201</v>
      </c>
    </row>
    <row r="25" spans="1:4" ht="15.95" customHeight="1" x14ac:dyDescent="0.2">
      <c r="A25" s="172"/>
      <c r="B25" s="58" t="s">
        <v>63</v>
      </c>
      <c r="C25" s="30">
        <v>265066</v>
      </c>
      <c r="D25" s="30">
        <v>281172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72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72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0</v>
      </c>
      <c r="D29" s="30">
        <v>10000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72">
        <v>13</v>
      </c>
      <c r="B31" s="58" t="s">
        <v>66</v>
      </c>
      <c r="C31" s="30">
        <v>1554169</v>
      </c>
      <c r="D31" s="30">
        <v>1558444</v>
      </c>
    </row>
    <row r="32" spans="1:4" ht="15.95" customHeight="1" x14ac:dyDescent="0.2">
      <c r="A32" s="172"/>
      <c r="B32" s="58" t="s">
        <v>67</v>
      </c>
      <c r="C32" s="30">
        <v>1144352</v>
      </c>
      <c r="D32" s="30">
        <v>1096735</v>
      </c>
    </row>
    <row r="33" spans="1:7" ht="15.95" customHeight="1" x14ac:dyDescent="0.2">
      <c r="A33" s="172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72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1">
        <v>653511</v>
      </c>
      <c r="D35" s="121">
        <v>363790</v>
      </c>
    </row>
    <row r="36" spans="1:7" s="12" customFormat="1" ht="24" customHeight="1" thickBot="1" x14ac:dyDescent="0.25">
      <c r="A36" s="219" t="s">
        <v>80</v>
      </c>
      <c r="B36" s="220"/>
      <c r="C36" s="221">
        <v>60913515</v>
      </c>
      <c r="D36" s="221">
        <f>D8+D9+D10+D11+D12+D18+D22-D23+D26+D27-D28+D29+D30+D31-D32+D33+D34+D35</f>
        <v>50917856</v>
      </c>
    </row>
    <row r="37" spans="1:7" s="2" customFormat="1" ht="15.95" customHeight="1" thickTop="1" x14ac:dyDescent="0.2">
      <c r="A37" s="215" t="s">
        <v>0</v>
      </c>
      <c r="B37" s="215" t="s">
        <v>82</v>
      </c>
      <c r="C37" s="216" t="s">
        <v>256</v>
      </c>
      <c r="D37" s="216" t="s">
        <v>250</v>
      </c>
    </row>
    <row r="38" spans="1:7" s="2" customFormat="1" ht="15.95" customHeight="1" thickBot="1" x14ac:dyDescent="0.25">
      <c r="A38" s="217"/>
      <c r="B38" s="217"/>
      <c r="C38" s="218" t="s">
        <v>258</v>
      </c>
      <c r="D38" s="218" t="s">
        <v>258</v>
      </c>
    </row>
    <row r="39" spans="1:7" ht="15.95" customHeight="1" thickTop="1" x14ac:dyDescent="0.2">
      <c r="A39" s="31">
        <v>1</v>
      </c>
      <c r="B39" s="9" t="s">
        <v>83</v>
      </c>
      <c r="C39" s="30">
        <v>38711</v>
      </c>
      <c r="D39" s="30">
        <v>26213</v>
      </c>
    </row>
    <row r="40" spans="1:7" ht="15.95" customHeight="1" x14ac:dyDescent="0.2">
      <c r="A40" s="31">
        <v>2</v>
      </c>
      <c r="B40" s="9" t="s">
        <v>2</v>
      </c>
      <c r="C40" s="30">
        <v>40491231</v>
      </c>
      <c r="D40" s="30">
        <v>35033360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12563950</v>
      </c>
      <c r="D41" s="30">
        <f>SUM(D42:D43)</f>
        <v>9603170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12563950</v>
      </c>
      <c r="D43" s="30">
        <v>9603170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342941</v>
      </c>
      <c r="D47" s="30">
        <v>321496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4449770</v>
      </c>
      <c r="D49" s="30">
        <v>4449770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3021159</v>
      </c>
      <c r="D52" s="30">
        <f>SUM(D53:D55)</f>
        <v>1478094</v>
      </c>
    </row>
    <row r="53" spans="1:6" ht="15.95" customHeight="1" x14ac:dyDescent="0.2">
      <c r="A53" s="9"/>
      <c r="B53" s="9" t="s">
        <v>96</v>
      </c>
      <c r="C53" s="30">
        <v>177243</v>
      </c>
      <c r="D53" s="30">
        <v>177243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2812105</v>
      </c>
      <c r="D55" s="30">
        <v>1269040</v>
      </c>
    </row>
    <row r="56" spans="1:6" s="12" customFormat="1" ht="25.5" customHeight="1" x14ac:dyDescent="0.2">
      <c r="A56" s="222" t="s">
        <v>99</v>
      </c>
      <c r="B56" s="223"/>
      <c r="C56" s="224">
        <f>C39+C40+C41+C44+C45+C46+C47+C48+C49+C50+C51+C52</f>
        <v>60913515</v>
      </c>
      <c r="D56" s="224">
        <f>D39+D40+D41+D44+D45+D46+D47+D48+D49+D50+D51+D52</f>
        <v>50917856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workbookViewId="0">
      <selection activeCell="F19" activeCellId="1" sqref="E6:F7 F19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73" t="s">
        <v>134</v>
      </c>
      <c r="B1" s="173"/>
      <c r="C1" s="173"/>
      <c r="D1" s="173"/>
      <c r="E1" s="173"/>
      <c r="F1" s="173"/>
    </row>
    <row r="2" spans="1:6" ht="12.75" customHeight="1" x14ac:dyDescent="0.2">
      <c r="A2" s="173" t="s">
        <v>237</v>
      </c>
      <c r="B2" s="173"/>
      <c r="C2" s="173"/>
      <c r="D2" s="173"/>
      <c r="E2" s="173"/>
      <c r="F2" s="173"/>
    </row>
    <row r="3" spans="1:6" ht="15.95" customHeight="1" x14ac:dyDescent="0.2">
      <c r="A3" s="173" t="s">
        <v>255</v>
      </c>
      <c r="B3" s="173"/>
      <c r="C3" s="173"/>
      <c r="D3" s="173"/>
      <c r="E3" s="173"/>
      <c r="F3" s="173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17.100000000000001" customHeight="1" x14ac:dyDescent="0.2">
      <c r="A6" s="225" t="s">
        <v>0</v>
      </c>
      <c r="B6" s="226" t="s">
        <v>101</v>
      </c>
      <c r="C6" s="226"/>
      <c r="D6" s="227"/>
      <c r="E6" s="216" t="s">
        <v>256</v>
      </c>
      <c r="F6" s="216" t="s">
        <v>250</v>
      </c>
    </row>
    <row r="7" spans="1:6" s="2" customFormat="1" ht="17.100000000000001" customHeight="1" thickBot="1" x14ac:dyDescent="0.25">
      <c r="A7" s="228"/>
      <c r="B7" s="229"/>
      <c r="C7" s="229"/>
      <c r="D7" s="230"/>
      <c r="E7" s="218" t="s">
        <v>258</v>
      </c>
      <c r="F7" s="218" t="s">
        <v>258</v>
      </c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22">
        <v>3761342</v>
      </c>
      <c r="F8" s="122">
        <f>F9+F10+F11+F21</f>
        <v>3061052</v>
      </c>
    </row>
    <row r="9" spans="1:6" ht="17.100000000000001" customHeight="1" x14ac:dyDescent="0.2">
      <c r="A9" s="62"/>
      <c r="B9" s="10" t="s">
        <v>103</v>
      </c>
      <c r="C9" s="10"/>
      <c r="D9" s="4"/>
      <c r="E9" s="123">
        <v>0</v>
      </c>
      <c r="F9" s="123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3">
        <v>446891</v>
      </c>
      <c r="F10" s="123">
        <v>446891</v>
      </c>
    </row>
    <row r="11" spans="1:6" ht="17.100000000000001" customHeight="1" x14ac:dyDescent="0.2">
      <c r="A11" s="62"/>
      <c r="B11" s="10" t="s">
        <v>105</v>
      </c>
      <c r="C11" s="4"/>
      <c r="D11" s="10"/>
      <c r="E11" s="123">
        <f>E12+E16+E19+E20</f>
        <v>3368512</v>
      </c>
      <c r="F11" s="123">
        <f>F12+F16+F19+F20</f>
        <v>2614161</v>
      </c>
    </row>
    <row r="12" spans="1:6" ht="17.100000000000001" customHeight="1" x14ac:dyDescent="0.2">
      <c r="A12" s="62"/>
      <c r="B12" s="10"/>
      <c r="C12" s="4" t="s">
        <v>106</v>
      </c>
      <c r="D12" s="10"/>
      <c r="E12" s="123">
        <f>SUM(E13:E15)</f>
        <v>3368512</v>
      </c>
      <c r="F12" s="123">
        <f>SUM(F13:F15)</f>
        <v>2614161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3">
        <v>3368512</v>
      </c>
      <c r="F13" s="123">
        <v>2612666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3">
        <v>0</v>
      </c>
      <c r="F14" s="123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3">
        <v>0</v>
      </c>
      <c r="F15" s="123">
        <v>1495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3">
        <f>SUM(E17:E18)</f>
        <v>0</v>
      </c>
      <c r="F16" s="123">
        <f>SUM(F17:F18)</f>
        <v>0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3">
        <v>0</v>
      </c>
      <c r="F17" s="123">
        <v>0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3">
        <v>0</v>
      </c>
      <c r="F18" s="123">
        <v>0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3">
        <v>0</v>
      </c>
      <c r="F19" s="123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3">
        <v>0</v>
      </c>
      <c r="F20" s="123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3">
        <v>0</v>
      </c>
      <c r="F21" s="123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4">
        <f>SUM(E23:E24)</f>
        <v>291565</v>
      </c>
      <c r="F22" s="124">
        <f>SUM(F23:F24)</f>
        <v>237998</v>
      </c>
    </row>
    <row r="23" spans="1:9" ht="17.100000000000001" customHeight="1" x14ac:dyDescent="0.2">
      <c r="A23" s="62"/>
      <c r="B23" s="10" t="s">
        <v>117</v>
      </c>
      <c r="C23" s="10"/>
      <c r="D23" s="4"/>
      <c r="E23" s="123">
        <v>291565</v>
      </c>
      <c r="F23" s="123">
        <v>237998</v>
      </c>
    </row>
    <row r="24" spans="1:9" ht="17.100000000000001" customHeight="1" x14ac:dyDescent="0.2">
      <c r="A24" s="62"/>
      <c r="B24" s="10" t="s">
        <v>118</v>
      </c>
      <c r="C24" s="4"/>
      <c r="D24" s="10"/>
      <c r="E24" s="123">
        <v>0</v>
      </c>
      <c r="F24" s="123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4">
        <v>3469778</v>
      </c>
      <c r="F25" s="124">
        <v>2823054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3">
        <v>76653</v>
      </c>
      <c r="F26" s="123">
        <v>162234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4">
        <v>2792954</v>
      </c>
      <c r="F27" s="124">
        <v>2620070</v>
      </c>
    </row>
    <row r="28" spans="1:9" ht="17.100000000000001" customHeight="1" x14ac:dyDescent="0.2">
      <c r="A28" s="62"/>
      <c r="B28" s="10" t="s">
        <v>122</v>
      </c>
      <c r="C28" s="10"/>
      <c r="D28" s="4"/>
      <c r="E28" s="125">
        <v>424909</v>
      </c>
      <c r="F28" s="125">
        <v>322310</v>
      </c>
      <c r="G28" s="11">
        <f>E28-F28</f>
        <v>102599</v>
      </c>
    </row>
    <row r="29" spans="1:9" ht="17.100000000000001" customHeight="1" x14ac:dyDescent="0.2">
      <c r="A29" s="62"/>
      <c r="B29" s="10" t="s">
        <v>123</v>
      </c>
      <c r="C29" s="10"/>
      <c r="D29" s="4"/>
      <c r="E29" s="125">
        <v>58529</v>
      </c>
      <c r="F29" s="125">
        <v>51645</v>
      </c>
      <c r="G29" s="11">
        <f t="shared" ref="G29:G42" si="0">E29-F29</f>
        <v>6884</v>
      </c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5">
        <v>22160</v>
      </c>
      <c r="F30" s="125">
        <v>38976</v>
      </c>
      <c r="G30" s="11">
        <f t="shared" si="0"/>
        <v>-16816</v>
      </c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5">
        <v>20901</v>
      </c>
      <c r="F31" s="125">
        <v>14701</v>
      </c>
      <c r="G31" s="11">
        <f t="shared" si="0"/>
        <v>6200</v>
      </c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5">
        <v>0</v>
      </c>
      <c r="F32" s="125">
        <v>0</v>
      </c>
      <c r="G32" s="11">
        <f t="shared" ref="G32" si="1">E32-F32</f>
        <v>0</v>
      </c>
    </row>
    <row r="33" spans="1:10" ht="17.100000000000001" customHeight="1" x14ac:dyDescent="0.2">
      <c r="A33" s="62"/>
      <c r="B33" s="10" t="s">
        <v>127</v>
      </c>
      <c r="C33" s="10"/>
      <c r="D33" s="4"/>
      <c r="E33" s="125">
        <v>2266454</v>
      </c>
      <c r="F33" s="125">
        <v>2192439</v>
      </c>
      <c r="G33" s="11">
        <f t="shared" si="0"/>
        <v>74015</v>
      </c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6">
        <v>10898</v>
      </c>
      <c r="F34" s="126">
        <v>-1000</v>
      </c>
      <c r="G34" s="11">
        <f t="shared" si="0"/>
        <v>11898</v>
      </c>
    </row>
    <row r="35" spans="1:10" ht="17.100000000000001" customHeight="1" x14ac:dyDescent="0.2">
      <c r="A35" s="62"/>
      <c r="B35" s="10" t="s">
        <v>233</v>
      </c>
      <c r="C35" s="10"/>
      <c r="D35" s="4"/>
      <c r="E35" s="125">
        <v>11866</v>
      </c>
      <c r="F35" s="125">
        <v>0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5">
        <v>0</v>
      </c>
      <c r="F36" s="125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5">
        <v>0</v>
      </c>
      <c r="F37" s="125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5">
        <v>969</v>
      </c>
      <c r="F38" s="125">
        <v>1000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5">
        <v>764374</v>
      </c>
      <c r="F39" s="125">
        <v>364217</v>
      </c>
      <c r="G39" s="11">
        <f t="shared" si="0"/>
        <v>400157</v>
      </c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5">
        <v>89000</v>
      </c>
      <c r="F40" s="125">
        <v>75000</v>
      </c>
      <c r="G40" s="11">
        <f t="shared" si="0"/>
        <v>14000</v>
      </c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3">
        <v>0</v>
      </c>
      <c r="F41" s="123">
        <v>0</v>
      </c>
      <c r="G41" s="11">
        <f t="shared" si="0"/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3">
        <v>0</v>
      </c>
      <c r="F42" s="123">
        <v>0</v>
      </c>
      <c r="G42" s="11">
        <f t="shared" si="0"/>
        <v>0</v>
      </c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27">
        <v>675374</v>
      </c>
      <c r="F43" s="127">
        <v>289217</v>
      </c>
      <c r="G43" s="11"/>
      <c r="J43" s="167"/>
    </row>
    <row r="44" spans="1:10" ht="8.25" customHeight="1" x14ac:dyDescent="0.2">
      <c r="A44" s="26"/>
      <c r="B44" s="10"/>
      <c r="C44" s="10"/>
      <c r="D44" s="10"/>
      <c r="E44" s="154"/>
      <c r="F44" s="154"/>
      <c r="G44" s="11"/>
    </row>
    <row r="45" spans="1:10" ht="9.75" customHeight="1" x14ac:dyDescent="0.2"/>
    <row r="46" spans="1:10" ht="17.100000000000001" customHeight="1" x14ac:dyDescent="0.2">
      <c r="E46" s="175"/>
      <c r="F46" s="175"/>
    </row>
    <row r="47" spans="1:10" ht="17.100000000000001" customHeight="1" x14ac:dyDescent="0.2">
      <c r="D47" s="21"/>
      <c r="E47" s="174"/>
      <c r="F47" s="174"/>
    </row>
    <row r="48" spans="1:10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56999999999999995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7" sqref="B7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6" t="s">
        <v>149</v>
      </c>
      <c r="B1" s="176"/>
      <c r="C1" s="176"/>
      <c r="I1" s="65"/>
    </row>
    <row r="2" spans="1:9" x14ac:dyDescent="0.2">
      <c r="A2" s="176" t="s">
        <v>237</v>
      </c>
      <c r="B2" s="176"/>
      <c r="C2" s="176"/>
    </row>
    <row r="3" spans="1:9" x14ac:dyDescent="0.2">
      <c r="A3" s="173" t="s">
        <v>255</v>
      </c>
      <c r="B3" s="173"/>
      <c r="C3" s="173"/>
      <c r="D3" s="168"/>
    </row>
    <row r="4" spans="1:9" ht="12.75" customHeight="1" x14ac:dyDescent="0.2">
      <c r="A4" s="66"/>
    </row>
    <row r="5" spans="1:9" s="67" customFormat="1" ht="30" x14ac:dyDescent="0.2">
      <c r="A5" s="231" t="s">
        <v>150</v>
      </c>
      <c r="B5" s="231" t="s">
        <v>151</v>
      </c>
      <c r="C5" s="231" t="s">
        <v>152</v>
      </c>
    </row>
    <row r="6" spans="1:9" ht="23.25" customHeight="1" x14ac:dyDescent="0.2">
      <c r="A6" s="68">
        <v>1</v>
      </c>
      <c r="B6" s="69" t="s">
        <v>153</v>
      </c>
      <c r="C6" s="70">
        <v>0.23089999999999999</v>
      </c>
    </row>
    <row r="7" spans="1:9" ht="23.25" customHeight="1" x14ac:dyDescent="0.2">
      <c r="A7" s="68">
        <v>2</v>
      </c>
      <c r="B7" s="69" t="s">
        <v>154</v>
      </c>
      <c r="C7" s="70">
        <v>1.83E-2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2.9000000000000001E-2</v>
      </c>
    </row>
    <row r="10" spans="1:9" ht="23.25" customHeight="1" x14ac:dyDescent="0.2">
      <c r="A10" s="68">
        <v>5</v>
      </c>
      <c r="B10" s="69" t="s">
        <v>181</v>
      </c>
      <c r="C10" s="70">
        <v>2.2200000000000001E-2</v>
      </c>
    </row>
    <row r="11" spans="1:9" ht="23.25" customHeight="1" x14ac:dyDescent="0.2">
      <c r="A11" s="68">
        <v>6</v>
      </c>
      <c r="B11" s="69" t="s">
        <v>156</v>
      </c>
      <c r="C11" s="70">
        <v>0.8246</v>
      </c>
    </row>
    <row r="12" spans="1:9" ht="23.25" customHeight="1" x14ac:dyDescent="0.2">
      <c r="A12" s="68">
        <v>7</v>
      </c>
      <c r="B12" s="69" t="s">
        <v>179</v>
      </c>
      <c r="C12" s="70">
        <v>0.70779999999999998</v>
      </c>
    </row>
    <row r="13" spans="1:9" ht="23.25" customHeight="1" x14ac:dyDescent="0.2">
      <c r="A13" s="68">
        <v>8</v>
      </c>
      <c r="B13" s="87" t="s">
        <v>157</v>
      </c>
      <c r="C13" s="70">
        <v>0.13789999999999999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E6" sqref="E6:F7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3" t="s">
        <v>182</v>
      </c>
      <c r="B1" s="173"/>
      <c r="C1" s="173"/>
      <c r="D1" s="173"/>
      <c r="E1" s="173"/>
      <c r="F1" s="173"/>
    </row>
    <row r="2" spans="1:9" ht="17.100000000000001" customHeight="1" x14ac:dyDescent="0.2">
      <c r="A2" s="177" t="s">
        <v>237</v>
      </c>
      <c r="B2" s="177"/>
      <c r="C2" s="177"/>
      <c r="D2" s="177"/>
      <c r="E2" s="177"/>
      <c r="F2" s="177"/>
    </row>
    <row r="3" spans="1:9" ht="17.100000000000001" customHeight="1" x14ac:dyDescent="0.2">
      <c r="A3" s="173" t="s">
        <v>255</v>
      </c>
      <c r="B3" s="173"/>
      <c r="C3" s="173"/>
      <c r="D3" s="173"/>
      <c r="E3" s="173"/>
      <c r="F3" s="173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225" t="s">
        <v>150</v>
      </c>
      <c r="B6" s="215" t="s">
        <v>25</v>
      </c>
      <c r="C6" s="226"/>
      <c r="D6" s="227"/>
      <c r="E6" s="216" t="s">
        <v>256</v>
      </c>
      <c r="F6" s="216" t="s">
        <v>250</v>
      </c>
      <c r="H6" s="113"/>
      <c r="I6" s="113"/>
    </row>
    <row r="7" spans="1:9" s="99" customFormat="1" ht="19.5" customHeight="1" thickBot="1" x14ac:dyDescent="0.25">
      <c r="A7" s="228"/>
      <c r="B7" s="217"/>
      <c r="C7" s="229"/>
      <c r="D7" s="230"/>
      <c r="E7" s="218" t="s">
        <v>258</v>
      </c>
      <c r="F7" s="218" t="s">
        <v>258</v>
      </c>
      <c r="H7" s="113"/>
      <c r="I7" s="113"/>
    </row>
    <row r="8" spans="1:9" ht="17.100000000000001" customHeight="1" thickTop="1" x14ac:dyDescent="0.2">
      <c r="A8" s="48" t="s">
        <v>3</v>
      </c>
      <c r="B8" s="114" t="s">
        <v>183</v>
      </c>
      <c r="C8" s="114"/>
      <c r="D8" s="114"/>
      <c r="E8" s="115"/>
      <c r="F8" s="115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6">
        <f>SUM(E10:E11)</f>
        <v>0</v>
      </c>
      <c r="F12" s="116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7">
        <f>SUM(E15:E16)</f>
        <v>0</v>
      </c>
      <c r="F17" s="117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79"/>
      <c r="F29" s="179"/>
    </row>
    <row r="30" spans="1:7" ht="17.100000000000001" customHeight="1" x14ac:dyDescent="0.2">
      <c r="E30" s="180"/>
      <c r="F30" s="180"/>
    </row>
    <row r="31" spans="1:7" ht="17.100000000000001" customHeight="1" x14ac:dyDescent="0.2">
      <c r="E31" s="180"/>
      <c r="F31" s="180"/>
    </row>
    <row r="36" spans="5:9" ht="17.100000000000001" customHeight="1" x14ac:dyDescent="0.2">
      <c r="E36" s="181"/>
      <c r="F36" s="181"/>
      <c r="G36" s="16"/>
    </row>
    <row r="37" spans="5:9" s="17" customFormat="1" ht="12.75" customHeight="1" x14ac:dyDescent="0.2">
      <c r="E37" s="178"/>
      <c r="F37" s="178"/>
      <c r="H37" s="37"/>
      <c r="I37" s="37"/>
    </row>
  </sheetData>
  <mergeCells count="10">
    <mergeCell ref="E37:F37"/>
    <mergeCell ref="E29:F29"/>
    <mergeCell ref="E30:F30"/>
    <mergeCell ref="E31:F31"/>
    <mergeCell ref="E36:F36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SheetLayoutView="100" workbookViewId="0">
      <selection activeCell="F19" activeCellId="1" sqref="E6:F7 F19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6" ht="17.100000000000001" customHeight="1" x14ac:dyDescent="0.2">
      <c r="A1" s="173" t="s">
        <v>199</v>
      </c>
      <c r="B1" s="173"/>
      <c r="C1" s="173"/>
      <c r="D1" s="173"/>
      <c r="E1" s="173"/>
    </row>
    <row r="2" spans="1:6" ht="17.100000000000001" customHeight="1" x14ac:dyDescent="0.2">
      <c r="A2" s="173" t="s">
        <v>237</v>
      </c>
      <c r="B2" s="173"/>
      <c r="C2" s="173"/>
      <c r="D2" s="173"/>
      <c r="E2" s="173"/>
    </row>
    <row r="3" spans="1:6" ht="17.100000000000001" customHeight="1" x14ac:dyDescent="0.2">
      <c r="A3" s="173" t="s">
        <v>255</v>
      </c>
      <c r="B3" s="173"/>
      <c r="C3" s="173"/>
      <c r="D3" s="173"/>
      <c r="E3" s="173"/>
      <c r="F3" s="168"/>
    </row>
    <row r="4" spans="1:6" ht="10.5" customHeight="1" x14ac:dyDescent="0.2">
      <c r="A4" s="1"/>
      <c r="B4" s="1"/>
      <c r="C4" s="1"/>
    </row>
    <row r="5" spans="1:6" ht="18.75" customHeight="1" x14ac:dyDescent="0.2">
      <c r="E5" s="60" t="s">
        <v>81</v>
      </c>
    </row>
    <row r="6" spans="1:6" s="99" customFormat="1" ht="37.5" customHeight="1" thickBot="1" x14ac:dyDescent="0.25">
      <c r="A6" s="100" t="s">
        <v>150</v>
      </c>
      <c r="B6" s="182" t="s">
        <v>25</v>
      </c>
      <c r="C6" s="183"/>
      <c r="D6" s="100" t="s">
        <v>259</v>
      </c>
      <c r="E6" s="100" t="s">
        <v>260</v>
      </c>
    </row>
    <row r="7" spans="1:6" ht="17.100000000000001" customHeight="1" thickTop="1" x14ac:dyDescent="0.2">
      <c r="A7" s="38" t="s">
        <v>34</v>
      </c>
      <c r="B7" s="39" t="s">
        <v>200</v>
      </c>
      <c r="C7" s="26"/>
      <c r="D7" s="151">
        <v>0</v>
      </c>
      <c r="E7" s="151">
        <v>0</v>
      </c>
    </row>
    <row r="8" spans="1:6" ht="17.100000000000001" customHeight="1" x14ac:dyDescent="0.2">
      <c r="A8" s="38" t="s">
        <v>35</v>
      </c>
      <c r="B8" s="39" t="s">
        <v>201</v>
      </c>
      <c r="C8" s="50"/>
      <c r="D8" s="151"/>
      <c r="E8" s="151"/>
    </row>
    <row r="9" spans="1:6" ht="17.100000000000001" customHeight="1" x14ac:dyDescent="0.2">
      <c r="A9" s="28"/>
      <c r="B9" s="31" t="s">
        <v>36</v>
      </c>
      <c r="C9" s="10" t="s">
        <v>202</v>
      </c>
      <c r="D9" s="151">
        <v>0</v>
      </c>
      <c r="E9" s="151">
        <v>0</v>
      </c>
    </row>
    <row r="10" spans="1:6" ht="17.100000000000001" customHeight="1" x14ac:dyDescent="0.2">
      <c r="A10" s="28"/>
      <c r="B10" s="31" t="s">
        <v>37</v>
      </c>
      <c r="C10" s="10" t="s">
        <v>203</v>
      </c>
      <c r="D10" s="151">
        <v>0</v>
      </c>
      <c r="E10" s="151">
        <v>0</v>
      </c>
    </row>
    <row r="11" spans="1:6" ht="17.100000000000001" customHeight="1" x14ac:dyDescent="0.2">
      <c r="A11" s="28"/>
      <c r="B11" s="31" t="s">
        <v>44</v>
      </c>
      <c r="C11" s="10" t="s">
        <v>43</v>
      </c>
      <c r="D11" s="151">
        <v>0</v>
      </c>
      <c r="E11" s="151">
        <v>0</v>
      </c>
    </row>
    <row r="12" spans="1:6" ht="17.100000000000001" customHeight="1" x14ac:dyDescent="0.2">
      <c r="A12" s="28"/>
      <c r="B12" s="31" t="s">
        <v>45</v>
      </c>
      <c r="C12" s="10" t="s">
        <v>204</v>
      </c>
      <c r="D12" s="151">
        <v>0</v>
      </c>
      <c r="E12" s="151">
        <v>0</v>
      </c>
    </row>
    <row r="13" spans="1:6" ht="17.100000000000001" customHeight="1" x14ac:dyDescent="0.2">
      <c r="A13" s="28"/>
      <c r="B13" s="31" t="s">
        <v>46</v>
      </c>
      <c r="C13" s="10" t="s">
        <v>47</v>
      </c>
      <c r="D13" s="151">
        <v>0</v>
      </c>
      <c r="E13" s="151">
        <v>0</v>
      </c>
    </row>
    <row r="14" spans="1:6" ht="17.100000000000001" customHeight="1" x14ac:dyDescent="0.2">
      <c r="A14" s="184" t="s">
        <v>187</v>
      </c>
      <c r="B14" s="185"/>
      <c r="C14" s="186"/>
      <c r="D14" s="152">
        <f>SUM(D9:D13)</f>
        <v>0</v>
      </c>
      <c r="E14" s="152">
        <f>SUM(E9:E13)</f>
        <v>0</v>
      </c>
    </row>
    <row r="15" spans="1:6" ht="17.100000000000001" customHeight="1" x14ac:dyDescent="0.2">
      <c r="A15" s="38" t="s">
        <v>39</v>
      </c>
      <c r="B15" s="39" t="s">
        <v>205</v>
      </c>
      <c r="C15" s="26"/>
      <c r="D15" s="151">
        <v>0</v>
      </c>
      <c r="E15" s="151">
        <v>0</v>
      </c>
    </row>
    <row r="16" spans="1:6" ht="17.100000000000001" customHeight="1" x14ac:dyDescent="0.2">
      <c r="A16" s="28"/>
      <c r="B16" s="31" t="s">
        <v>36</v>
      </c>
      <c r="C16" s="10" t="s">
        <v>206</v>
      </c>
      <c r="D16" s="151">
        <v>0</v>
      </c>
      <c r="E16" s="151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1">
        <v>0</v>
      </c>
      <c r="E17" s="151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51">
        <v>0</v>
      </c>
      <c r="E18" s="151">
        <v>0</v>
      </c>
    </row>
    <row r="19" spans="1:5" ht="17.100000000000001" customHeight="1" x14ac:dyDescent="0.2">
      <c r="A19" s="184" t="s">
        <v>40</v>
      </c>
      <c r="B19" s="185"/>
      <c r="C19" s="186"/>
      <c r="D19" s="152">
        <f>SUM(D15:D18)</f>
        <v>0</v>
      </c>
      <c r="E19" s="152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51">
        <v>0</v>
      </c>
      <c r="E20" s="151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51">
        <v>0</v>
      </c>
      <c r="E21" s="151">
        <v>0</v>
      </c>
    </row>
    <row r="22" spans="1:5" ht="17.100000000000001" customHeight="1" x14ac:dyDescent="0.2">
      <c r="A22" s="34"/>
      <c r="B22" s="101"/>
      <c r="C22" s="102"/>
      <c r="D22" s="153"/>
      <c r="E22" s="153"/>
    </row>
    <row r="24" spans="1:5" ht="17.100000000000001" customHeight="1" x14ac:dyDescent="0.2">
      <c r="D24" s="180"/>
      <c r="E24" s="180"/>
    </row>
    <row r="25" spans="1:5" ht="17.100000000000001" customHeight="1" x14ac:dyDescent="0.2">
      <c r="C25" s="46"/>
      <c r="D25" s="180"/>
      <c r="E25" s="180"/>
    </row>
    <row r="30" spans="1:5" ht="17.100000000000001" customHeight="1" x14ac:dyDescent="0.2">
      <c r="C30" s="44"/>
      <c r="D30" s="181"/>
      <c r="E30" s="181"/>
    </row>
    <row r="31" spans="1:5" s="17" customFormat="1" ht="12" customHeight="1" x14ac:dyDescent="0.2">
      <c r="A31" s="22"/>
      <c r="B31" s="22"/>
      <c r="C31" s="47"/>
      <c r="D31" s="178"/>
      <c r="E31" s="178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F19" activeCellId="1" sqref="E6:F7 F19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3" t="s">
        <v>210</v>
      </c>
      <c r="B1" s="173"/>
      <c r="C1" s="173"/>
      <c r="D1" s="173"/>
      <c r="E1" s="173"/>
      <c r="F1" s="173"/>
      <c r="G1" s="173"/>
    </row>
    <row r="2" spans="1:10" ht="15.75" customHeight="1" x14ac:dyDescent="0.2">
      <c r="A2" s="173" t="s">
        <v>237</v>
      </c>
      <c r="B2" s="173"/>
      <c r="C2" s="173"/>
      <c r="D2" s="173"/>
      <c r="E2" s="173"/>
      <c r="F2" s="173"/>
      <c r="G2" s="173"/>
    </row>
    <row r="3" spans="1:10" ht="15.75" customHeight="1" x14ac:dyDescent="0.2">
      <c r="A3" s="173" t="s">
        <v>255</v>
      </c>
      <c r="B3" s="173"/>
      <c r="C3" s="173"/>
      <c r="D3" s="173"/>
      <c r="E3" s="173"/>
      <c r="F3" s="173"/>
      <c r="G3" s="173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200" t="s">
        <v>212</v>
      </c>
      <c r="B6" s="200"/>
      <c r="C6" s="200"/>
      <c r="D6" s="200"/>
      <c r="E6" s="200"/>
      <c r="F6" s="200"/>
      <c r="G6" s="200"/>
    </row>
    <row r="7" spans="1:10" s="2" customFormat="1" ht="20.100000000000001" customHeight="1" x14ac:dyDescent="0.2">
      <c r="A7" s="215" t="s">
        <v>26</v>
      </c>
      <c r="B7" s="227"/>
      <c r="C7" s="225" t="s">
        <v>27</v>
      </c>
      <c r="D7" s="225" t="s">
        <v>211</v>
      </c>
      <c r="E7" s="232" t="s">
        <v>28</v>
      </c>
      <c r="F7" s="233"/>
      <c r="G7" s="234"/>
    </row>
    <row r="8" spans="1:10" s="2" customFormat="1" ht="20.100000000000001" customHeight="1" x14ac:dyDescent="0.2">
      <c r="A8" s="235"/>
      <c r="B8" s="236"/>
      <c r="C8" s="237"/>
      <c r="D8" s="237"/>
      <c r="E8" s="237" t="s">
        <v>29</v>
      </c>
      <c r="F8" s="237" t="s">
        <v>213</v>
      </c>
      <c r="G8" s="237" t="s">
        <v>214</v>
      </c>
    </row>
    <row r="9" spans="1:10" s="2" customFormat="1" ht="20.100000000000001" customHeight="1" x14ac:dyDescent="0.2">
      <c r="A9" s="235"/>
      <c r="B9" s="236"/>
      <c r="C9" s="238"/>
      <c r="D9" s="238"/>
      <c r="E9" s="238"/>
      <c r="F9" s="238"/>
      <c r="G9" s="238"/>
    </row>
    <row r="10" spans="1:10" s="2" customFormat="1" ht="20.100000000000001" customHeight="1" x14ac:dyDescent="0.2">
      <c r="A10" s="235"/>
      <c r="B10" s="236"/>
      <c r="C10" s="239" t="s">
        <v>1</v>
      </c>
      <c r="D10" s="240" t="s">
        <v>1</v>
      </c>
      <c r="E10" s="240" t="s">
        <v>50</v>
      </c>
      <c r="F10" s="240" t="s">
        <v>1</v>
      </c>
      <c r="G10" s="240" t="s">
        <v>50</v>
      </c>
    </row>
    <row r="11" spans="1:10" s="2" customFormat="1" ht="20.100000000000001" customHeight="1" thickBot="1" x14ac:dyDescent="0.25">
      <c r="A11" s="217"/>
      <c r="B11" s="230"/>
      <c r="C11" s="218" t="s">
        <v>30</v>
      </c>
      <c r="D11" s="241" t="s">
        <v>31</v>
      </c>
      <c r="E11" s="241" t="s">
        <v>32</v>
      </c>
      <c r="F11" s="241" t="s">
        <v>19</v>
      </c>
      <c r="G11" s="241" t="s">
        <v>33</v>
      </c>
    </row>
    <row r="12" spans="1:10" ht="20.100000000000001" customHeight="1" thickTop="1" x14ac:dyDescent="0.2">
      <c r="A12" s="105" t="s">
        <v>215</v>
      </c>
      <c r="B12" s="106"/>
      <c r="C12" s="107">
        <v>0</v>
      </c>
      <c r="D12" s="107">
        <v>0</v>
      </c>
      <c r="E12" s="141">
        <v>0</v>
      </c>
      <c r="F12" s="107">
        <v>0</v>
      </c>
      <c r="G12" s="141">
        <v>0</v>
      </c>
      <c r="J12" s="5"/>
    </row>
    <row r="13" spans="1:10" ht="20.100000000000001" customHeight="1" x14ac:dyDescent="0.2">
      <c r="A13" s="110" t="s">
        <v>49</v>
      </c>
      <c r="B13" s="42"/>
      <c r="C13" s="98">
        <v>0</v>
      </c>
      <c r="D13" s="98">
        <v>0</v>
      </c>
      <c r="E13" s="140">
        <v>0</v>
      </c>
      <c r="F13" s="98">
        <v>0</v>
      </c>
      <c r="G13" s="140">
        <v>0</v>
      </c>
      <c r="I13" s="18"/>
      <c r="J13" s="5"/>
    </row>
    <row r="14" spans="1:10" ht="20.100000000000001" customHeight="1" x14ac:dyDescent="0.2">
      <c r="A14" s="110" t="s">
        <v>238</v>
      </c>
      <c r="B14" s="42"/>
      <c r="C14" s="98">
        <f>SUM(C15:C18)</f>
        <v>12563950</v>
      </c>
      <c r="D14" s="98">
        <f>SUM(D15:D18)</f>
        <v>160109</v>
      </c>
      <c r="E14" s="140">
        <v>0</v>
      </c>
      <c r="F14" s="98">
        <f>SUM(F15:F18)</f>
        <v>54050</v>
      </c>
      <c r="G14" s="140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1594300</v>
      </c>
      <c r="D15" s="98">
        <v>20317</v>
      </c>
      <c r="E15" s="140">
        <v>31</v>
      </c>
      <c r="F15" s="98">
        <v>6298</v>
      </c>
      <c r="G15" s="143">
        <v>4.8099999999999997E-2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2436000</v>
      </c>
      <c r="D16" s="98">
        <v>31043</v>
      </c>
      <c r="E16" s="140">
        <v>32</v>
      </c>
      <c r="F16" s="98">
        <v>9934</v>
      </c>
      <c r="G16" s="143">
        <v>4.9599999999999998E-2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1916000</v>
      </c>
      <c r="D17" s="98">
        <v>24417</v>
      </c>
      <c r="E17" s="140">
        <v>34</v>
      </c>
      <c r="F17" s="98">
        <v>8302</v>
      </c>
      <c r="G17" s="143">
        <v>5.2699999999999997E-2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6617650</v>
      </c>
      <c r="D18" s="98">
        <v>84332</v>
      </c>
      <c r="E18" s="140">
        <v>35</v>
      </c>
      <c r="F18" s="98">
        <v>29516</v>
      </c>
      <c r="G18" s="143">
        <v>5.4300000000000001E-2</v>
      </c>
      <c r="I18" s="18"/>
      <c r="J18" s="5"/>
    </row>
    <row r="19" spans="1:10" ht="20.100000000000001" customHeight="1" x14ac:dyDescent="0.2">
      <c r="A19" s="110" t="s">
        <v>89</v>
      </c>
      <c r="B19" s="42"/>
      <c r="C19" s="98">
        <v>0</v>
      </c>
      <c r="D19" s="98">
        <v>0</v>
      </c>
      <c r="E19" s="140">
        <v>0</v>
      </c>
      <c r="F19" s="98">
        <v>0</v>
      </c>
      <c r="G19" s="140">
        <v>0</v>
      </c>
      <c r="I19" s="18"/>
      <c r="J19" s="5"/>
    </row>
    <row r="20" spans="1:10" s="6" customFormat="1" ht="20.100000000000001" customHeight="1" x14ac:dyDescent="0.2">
      <c r="A20" s="198" t="s">
        <v>221</v>
      </c>
      <c r="B20" s="199"/>
      <c r="C20" s="103">
        <f>C14</f>
        <v>12563950</v>
      </c>
      <c r="D20" s="103">
        <f>D14</f>
        <v>160109</v>
      </c>
      <c r="E20" s="142"/>
      <c r="F20" s="103">
        <f>F14</f>
        <v>54050</v>
      </c>
      <c r="G20" s="104"/>
      <c r="J20" s="5"/>
    </row>
    <row r="22" spans="1:10" ht="20.100000000000001" customHeight="1" x14ac:dyDescent="0.2">
      <c r="A22" s="215" t="s">
        <v>222</v>
      </c>
      <c r="B22" s="226"/>
      <c r="C22" s="227"/>
      <c r="D22" s="215" t="s">
        <v>223</v>
      </c>
      <c r="E22" s="227"/>
      <c r="F22" s="215" t="s">
        <v>211</v>
      </c>
      <c r="G22" s="227"/>
    </row>
    <row r="23" spans="1:10" s="20" customFormat="1" ht="20.100000000000001" customHeight="1" x14ac:dyDescent="0.2">
      <c r="A23" s="235"/>
      <c r="B23" s="242"/>
      <c r="C23" s="236"/>
      <c r="D23" s="243"/>
      <c r="E23" s="244"/>
      <c r="F23" s="243"/>
      <c r="G23" s="244"/>
    </row>
    <row r="24" spans="1:10" s="45" customFormat="1" ht="20.100000000000001" customHeight="1" x14ac:dyDescent="0.2">
      <c r="A24" s="243"/>
      <c r="B24" s="245"/>
      <c r="C24" s="244"/>
      <c r="D24" s="232" t="s">
        <v>30</v>
      </c>
      <c r="E24" s="234"/>
      <c r="F24" s="232" t="s">
        <v>31</v>
      </c>
      <c r="G24" s="234"/>
    </row>
    <row r="25" spans="1:10" s="20" customFormat="1" ht="20.100000000000001" customHeight="1" x14ac:dyDescent="0.2">
      <c r="A25" s="187" t="s">
        <v>224</v>
      </c>
      <c r="B25" s="188"/>
      <c r="C25" s="189"/>
      <c r="D25" s="201">
        <v>22035433</v>
      </c>
      <c r="E25" s="202"/>
      <c r="F25" s="201">
        <v>66238</v>
      </c>
      <c r="G25" s="202"/>
    </row>
    <row r="26" spans="1:10" s="20" customFormat="1" ht="20.100000000000001" customHeight="1" x14ac:dyDescent="0.2">
      <c r="A26" s="187" t="s">
        <v>225</v>
      </c>
      <c r="B26" s="188"/>
      <c r="C26" s="189"/>
      <c r="D26" s="201">
        <v>58629928</v>
      </c>
      <c r="E26" s="202"/>
      <c r="F26" s="201">
        <v>583858</v>
      </c>
      <c r="G26" s="202"/>
    </row>
    <row r="27" spans="1:10" s="20" customFormat="1" ht="20.100000000000001" customHeight="1" x14ac:dyDescent="0.2">
      <c r="A27" s="187" t="s">
        <v>226</v>
      </c>
      <c r="B27" s="188"/>
      <c r="C27" s="189"/>
      <c r="D27" s="201">
        <v>0</v>
      </c>
      <c r="E27" s="202"/>
      <c r="F27" s="201">
        <v>0</v>
      </c>
      <c r="G27" s="202"/>
    </row>
    <row r="28" spans="1:10" s="20" customFormat="1" ht="20.100000000000001" customHeight="1" x14ac:dyDescent="0.2">
      <c r="A28" s="187" t="s">
        <v>227</v>
      </c>
      <c r="B28" s="188"/>
      <c r="C28" s="189"/>
      <c r="D28" s="201">
        <v>53225</v>
      </c>
      <c r="E28" s="202"/>
      <c r="F28" s="201">
        <v>0</v>
      </c>
      <c r="G28" s="202"/>
    </row>
    <row r="29" spans="1:10" s="20" customFormat="1" ht="20.100000000000001" customHeight="1" x14ac:dyDescent="0.2">
      <c r="A29" s="187" t="s">
        <v>228</v>
      </c>
      <c r="B29" s="188"/>
      <c r="C29" s="189"/>
      <c r="D29" s="201">
        <v>0</v>
      </c>
      <c r="E29" s="202"/>
      <c r="F29" s="201">
        <v>0</v>
      </c>
      <c r="G29" s="202"/>
    </row>
    <row r="30" spans="1:10" s="20" customFormat="1" ht="20.100000000000001" customHeight="1" x14ac:dyDescent="0.2">
      <c r="A30" s="187" t="s">
        <v>229</v>
      </c>
      <c r="B30" s="188"/>
      <c r="C30" s="189"/>
      <c r="D30" s="201">
        <v>0</v>
      </c>
      <c r="E30" s="202"/>
      <c r="F30" s="201">
        <v>0</v>
      </c>
      <c r="G30" s="202"/>
    </row>
    <row r="31" spans="1:10" s="22" customFormat="1" ht="20.100000000000001" customHeight="1" x14ac:dyDescent="0.2">
      <c r="A31" s="195" t="s">
        <v>230</v>
      </c>
      <c r="B31" s="196"/>
      <c r="C31" s="197"/>
      <c r="D31" s="201">
        <v>0</v>
      </c>
      <c r="E31" s="202"/>
      <c r="F31" s="201">
        <v>0</v>
      </c>
      <c r="G31" s="202"/>
    </row>
    <row r="32" spans="1:10" s="7" customFormat="1" ht="20.100000000000001" customHeight="1" x14ac:dyDescent="0.2">
      <c r="A32" s="187" t="s">
        <v>53</v>
      </c>
      <c r="B32" s="188"/>
      <c r="C32" s="189"/>
      <c r="D32" s="201">
        <v>0</v>
      </c>
      <c r="E32" s="202"/>
      <c r="F32" s="201">
        <v>0</v>
      </c>
      <c r="G32" s="202"/>
    </row>
    <row r="33" spans="1:7" ht="20.100000000000001" customHeight="1" x14ac:dyDescent="0.2">
      <c r="A33" s="187" t="s">
        <v>231</v>
      </c>
      <c r="B33" s="188"/>
      <c r="C33" s="189"/>
      <c r="D33" s="201">
        <v>13333</v>
      </c>
      <c r="E33" s="202"/>
      <c r="F33" s="201">
        <v>0</v>
      </c>
      <c r="G33" s="202"/>
    </row>
    <row r="34" spans="1:7" ht="20.100000000000001" customHeight="1" x14ac:dyDescent="0.2">
      <c r="A34" s="192" t="s">
        <v>221</v>
      </c>
      <c r="B34" s="192"/>
      <c r="C34" s="192"/>
      <c r="D34" s="203">
        <f>SUM(D25:E33)</f>
        <v>80731919</v>
      </c>
      <c r="E34" s="204"/>
      <c r="F34" s="203">
        <f>SUM(F25:G33)</f>
        <v>650096</v>
      </c>
      <c r="G34" s="204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200" t="s">
        <v>232</v>
      </c>
      <c r="B37" s="200"/>
      <c r="C37" s="200"/>
      <c r="D37" s="200"/>
      <c r="E37" s="200"/>
      <c r="F37" s="200"/>
      <c r="G37" s="200"/>
    </row>
    <row r="38" spans="1:7" ht="20.100000000000001" customHeight="1" x14ac:dyDescent="0.2">
      <c r="A38" s="215" t="s">
        <v>26</v>
      </c>
      <c r="B38" s="227"/>
      <c r="C38" s="225" t="s">
        <v>27</v>
      </c>
      <c r="D38" s="225" t="s">
        <v>211</v>
      </c>
      <c r="E38" s="232" t="s">
        <v>28</v>
      </c>
      <c r="F38" s="233"/>
      <c r="G38" s="234"/>
    </row>
    <row r="39" spans="1:7" ht="20.100000000000001" customHeight="1" x14ac:dyDescent="0.2">
      <c r="A39" s="235"/>
      <c r="B39" s="236"/>
      <c r="C39" s="237"/>
      <c r="D39" s="237"/>
      <c r="E39" s="237" t="s">
        <v>29</v>
      </c>
      <c r="F39" s="237" t="s">
        <v>213</v>
      </c>
      <c r="G39" s="237" t="s">
        <v>214</v>
      </c>
    </row>
    <row r="40" spans="1:7" ht="20.100000000000001" customHeight="1" x14ac:dyDescent="0.2">
      <c r="A40" s="235"/>
      <c r="B40" s="236"/>
      <c r="C40" s="238"/>
      <c r="D40" s="238"/>
      <c r="E40" s="238"/>
      <c r="F40" s="238"/>
      <c r="G40" s="238"/>
    </row>
    <row r="41" spans="1:7" ht="20.100000000000001" customHeight="1" x14ac:dyDescent="0.2">
      <c r="A41" s="235"/>
      <c r="B41" s="236"/>
      <c r="C41" s="239" t="s">
        <v>1</v>
      </c>
      <c r="D41" s="240" t="s">
        <v>1</v>
      </c>
      <c r="E41" s="240" t="s">
        <v>50</v>
      </c>
      <c r="F41" s="240" t="s">
        <v>1</v>
      </c>
      <c r="G41" s="240" t="s">
        <v>50</v>
      </c>
    </row>
    <row r="42" spans="1:7" ht="20.100000000000001" customHeight="1" thickBot="1" x14ac:dyDescent="0.25">
      <c r="A42" s="217"/>
      <c r="B42" s="230"/>
      <c r="C42" s="218" t="s">
        <v>30</v>
      </c>
      <c r="D42" s="241" t="s">
        <v>31</v>
      </c>
      <c r="E42" s="241" t="s">
        <v>32</v>
      </c>
      <c r="F42" s="241" t="s">
        <v>19</v>
      </c>
      <c r="G42" s="241" t="s">
        <v>33</v>
      </c>
    </row>
    <row r="43" spans="1:7" ht="20.100000000000001" customHeight="1" thickTop="1" x14ac:dyDescent="0.2">
      <c r="A43" s="105" t="s">
        <v>215</v>
      </c>
      <c r="B43" s="106"/>
      <c r="C43" s="107">
        <v>0</v>
      </c>
      <c r="D43" s="108">
        <v>0</v>
      </c>
      <c r="E43" s="108">
        <v>0</v>
      </c>
      <c r="F43" s="108">
        <v>0</v>
      </c>
      <c r="G43" s="109">
        <v>0</v>
      </c>
    </row>
    <row r="44" spans="1:7" ht="20.100000000000001" customHeight="1" x14ac:dyDescent="0.2">
      <c r="A44" s="110" t="s">
        <v>49</v>
      </c>
      <c r="B44" s="42"/>
      <c r="C44" s="98">
        <v>0</v>
      </c>
      <c r="D44" s="111">
        <v>0</v>
      </c>
      <c r="E44" s="112">
        <v>0</v>
      </c>
      <c r="F44" s="111">
        <v>0</v>
      </c>
      <c r="G44" s="112">
        <v>0</v>
      </c>
    </row>
    <row r="45" spans="1:7" ht="20.100000000000001" customHeight="1" x14ac:dyDescent="0.2">
      <c r="A45" s="110" t="s">
        <v>216</v>
      </c>
      <c r="B45" s="42"/>
      <c r="C45" s="98">
        <v>0</v>
      </c>
      <c r="D45" s="111">
        <v>0</v>
      </c>
      <c r="E45" s="112">
        <v>0</v>
      </c>
      <c r="F45" s="111">
        <v>0</v>
      </c>
      <c r="G45" s="112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1">
        <v>0</v>
      </c>
      <c r="E46" s="112">
        <v>0</v>
      </c>
      <c r="F46" s="111">
        <v>0</v>
      </c>
      <c r="G46" s="112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1">
        <v>0</v>
      </c>
      <c r="E47" s="112">
        <v>0</v>
      </c>
      <c r="F47" s="111">
        <v>0</v>
      </c>
      <c r="G47" s="112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1">
        <v>0</v>
      </c>
      <c r="E48" s="112">
        <v>0</v>
      </c>
      <c r="F48" s="111">
        <v>0</v>
      </c>
      <c r="G48" s="112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1">
        <v>0</v>
      </c>
      <c r="E49" s="112">
        <v>0</v>
      </c>
      <c r="F49" s="111">
        <v>0</v>
      </c>
      <c r="G49" s="112">
        <v>0</v>
      </c>
    </row>
    <row r="50" spans="1:7" ht="20.100000000000001" customHeight="1" x14ac:dyDescent="0.2">
      <c r="A50" s="110" t="s">
        <v>89</v>
      </c>
      <c r="B50" s="42"/>
      <c r="C50" s="98">
        <v>0</v>
      </c>
      <c r="D50" s="111">
        <v>0</v>
      </c>
      <c r="E50" s="112">
        <v>0</v>
      </c>
      <c r="F50" s="111">
        <v>0</v>
      </c>
      <c r="G50" s="112">
        <v>0</v>
      </c>
    </row>
    <row r="51" spans="1:7" ht="20.100000000000001" customHeight="1" x14ac:dyDescent="0.2">
      <c r="A51" s="198" t="s">
        <v>221</v>
      </c>
      <c r="B51" s="199"/>
      <c r="C51" s="103">
        <f>SUM(C43:C50)</f>
        <v>0</v>
      </c>
      <c r="D51" s="103">
        <f t="shared" ref="D51:G51" si="0">SUM(D43:D50)</f>
        <v>0</v>
      </c>
      <c r="E51" s="103">
        <f t="shared" si="0"/>
        <v>0</v>
      </c>
      <c r="F51" s="103">
        <f t="shared" si="0"/>
        <v>0</v>
      </c>
      <c r="G51" s="103">
        <f t="shared" si="0"/>
        <v>0</v>
      </c>
    </row>
    <row r="53" spans="1:7" ht="20.100000000000001" customHeight="1" x14ac:dyDescent="0.2">
      <c r="A53" s="215" t="s">
        <v>222</v>
      </c>
      <c r="B53" s="226"/>
      <c r="C53" s="227"/>
      <c r="D53" s="215" t="s">
        <v>223</v>
      </c>
      <c r="E53" s="227"/>
      <c r="F53" s="215" t="s">
        <v>211</v>
      </c>
      <c r="G53" s="227"/>
    </row>
    <row r="54" spans="1:7" ht="20.100000000000001" customHeight="1" x14ac:dyDescent="0.2">
      <c r="A54" s="235"/>
      <c r="B54" s="242"/>
      <c r="C54" s="236"/>
      <c r="D54" s="243"/>
      <c r="E54" s="244"/>
      <c r="F54" s="243"/>
      <c r="G54" s="244"/>
    </row>
    <row r="55" spans="1:7" ht="20.100000000000001" customHeight="1" x14ac:dyDescent="0.2">
      <c r="A55" s="243"/>
      <c r="B55" s="245"/>
      <c r="C55" s="244"/>
      <c r="D55" s="232" t="s">
        <v>30</v>
      </c>
      <c r="E55" s="234"/>
      <c r="F55" s="232" t="s">
        <v>31</v>
      </c>
      <c r="G55" s="234"/>
    </row>
    <row r="56" spans="1:7" ht="20.100000000000001" customHeight="1" x14ac:dyDescent="0.2">
      <c r="A56" s="187" t="s">
        <v>224</v>
      </c>
      <c r="B56" s="188"/>
      <c r="C56" s="189"/>
      <c r="D56" s="190">
        <v>0</v>
      </c>
      <c r="E56" s="191"/>
      <c r="F56" s="190">
        <v>0</v>
      </c>
      <c r="G56" s="191"/>
    </row>
    <row r="57" spans="1:7" ht="20.100000000000001" customHeight="1" x14ac:dyDescent="0.2">
      <c r="A57" s="187" t="s">
        <v>225</v>
      </c>
      <c r="B57" s="188"/>
      <c r="C57" s="189"/>
      <c r="D57" s="190">
        <v>0</v>
      </c>
      <c r="E57" s="191"/>
      <c r="F57" s="190">
        <v>0</v>
      </c>
      <c r="G57" s="191"/>
    </row>
    <row r="58" spans="1:7" ht="20.100000000000001" customHeight="1" x14ac:dyDescent="0.2">
      <c r="A58" s="187" t="s">
        <v>226</v>
      </c>
      <c r="B58" s="188"/>
      <c r="C58" s="189"/>
      <c r="D58" s="190">
        <v>0</v>
      </c>
      <c r="E58" s="191"/>
      <c r="F58" s="190">
        <v>0</v>
      </c>
      <c r="G58" s="191"/>
    </row>
    <row r="59" spans="1:7" ht="20.100000000000001" customHeight="1" x14ac:dyDescent="0.2">
      <c r="A59" s="187" t="s">
        <v>227</v>
      </c>
      <c r="B59" s="188"/>
      <c r="C59" s="189"/>
      <c r="D59" s="190">
        <v>0</v>
      </c>
      <c r="E59" s="191"/>
      <c r="F59" s="190">
        <v>0</v>
      </c>
      <c r="G59" s="191"/>
    </row>
    <row r="60" spans="1:7" ht="20.100000000000001" customHeight="1" x14ac:dyDescent="0.2">
      <c r="A60" s="187" t="s">
        <v>228</v>
      </c>
      <c r="B60" s="188"/>
      <c r="C60" s="189"/>
      <c r="D60" s="190">
        <v>0</v>
      </c>
      <c r="E60" s="191"/>
      <c r="F60" s="190">
        <v>0</v>
      </c>
      <c r="G60" s="191"/>
    </row>
    <row r="61" spans="1:7" ht="20.100000000000001" customHeight="1" x14ac:dyDescent="0.2">
      <c r="A61" s="187" t="s">
        <v>229</v>
      </c>
      <c r="B61" s="188"/>
      <c r="C61" s="189"/>
      <c r="D61" s="190">
        <v>0</v>
      </c>
      <c r="E61" s="191"/>
      <c r="F61" s="190">
        <v>0</v>
      </c>
      <c r="G61" s="191"/>
    </row>
    <row r="62" spans="1:7" ht="20.100000000000001" customHeight="1" x14ac:dyDescent="0.2">
      <c r="A62" s="195" t="s">
        <v>230</v>
      </c>
      <c r="B62" s="196"/>
      <c r="C62" s="197"/>
      <c r="D62" s="190">
        <v>0</v>
      </c>
      <c r="E62" s="191"/>
      <c r="F62" s="190">
        <v>0</v>
      </c>
      <c r="G62" s="191"/>
    </row>
    <row r="63" spans="1:7" ht="20.100000000000001" customHeight="1" x14ac:dyDescent="0.2">
      <c r="A63" s="187" t="s">
        <v>53</v>
      </c>
      <c r="B63" s="188"/>
      <c r="C63" s="189"/>
      <c r="D63" s="190">
        <v>0</v>
      </c>
      <c r="E63" s="191"/>
      <c r="F63" s="190">
        <v>0</v>
      </c>
      <c r="G63" s="191"/>
    </row>
    <row r="64" spans="1:7" ht="20.100000000000001" customHeight="1" x14ac:dyDescent="0.2">
      <c r="A64" s="187" t="s">
        <v>231</v>
      </c>
      <c r="B64" s="188"/>
      <c r="C64" s="189"/>
      <c r="D64" s="190">
        <v>0</v>
      </c>
      <c r="E64" s="191"/>
      <c r="F64" s="190">
        <v>0</v>
      </c>
      <c r="G64" s="191"/>
    </row>
    <row r="65" spans="1:7" ht="20.100000000000001" customHeight="1" x14ac:dyDescent="0.2">
      <c r="A65" s="192" t="s">
        <v>221</v>
      </c>
      <c r="B65" s="192"/>
      <c r="C65" s="192"/>
      <c r="D65" s="193">
        <f>SUM(D56:E64)</f>
        <v>0</v>
      </c>
      <c r="E65" s="194"/>
      <c r="F65" s="193">
        <f>SUM(F56:G64)</f>
        <v>0</v>
      </c>
      <c r="G65" s="194"/>
    </row>
    <row r="66" spans="1:7" ht="10.5" customHeight="1" x14ac:dyDescent="0.2">
      <c r="A66" s="156"/>
      <c r="B66" s="157"/>
      <c r="C66" s="156"/>
      <c r="D66" s="158"/>
      <c r="E66" s="46"/>
      <c r="F66" s="159"/>
      <c r="G66" s="46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F19" activeCellId="1" sqref="E6:F7 F19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05" t="s">
        <v>158</v>
      </c>
      <c r="B2" s="205"/>
      <c r="C2" s="205"/>
      <c r="D2" s="205"/>
      <c r="E2" s="205"/>
      <c r="F2" s="205"/>
      <c r="G2" s="205"/>
      <c r="H2" s="205"/>
      <c r="I2" s="205"/>
    </row>
    <row r="3" spans="1:14" ht="17.100000000000001" customHeight="1" x14ac:dyDescent="0.2">
      <c r="A3" s="206" t="s">
        <v>237</v>
      </c>
      <c r="B3" s="206"/>
      <c r="C3" s="206"/>
      <c r="D3" s="206"/>
      <c r="E3" s="206"/>
      <c r="F3" s="206"/>
      <c r="G3" s="206"/>
      <c r="H3" s="206"/>
      <c r="I3" s="206"/>
      <c r="M3" s="72"/>
    </row>
    <row r="4" spans="1:14" ht="17.100000000000001" customHeight="1" x14ac:dyDescent="0.2">
      <c r="A4" s="173" t="s">
        <v>255</v>
      </c>
      <c r="B4" s="173"/>
      <c r="C4" s="173"/>
      <c r="D4" s="173"/>
      <c r="E4" s="173"/>
      <c r="F4" s="173"/>
      <c r="G4" s="173"/>
      <c r="H4" s="173"/>
      <c r="I4" s="173"/>
      <c r="M4" s="72"/>
    </row>
    <row r="5" spans="1:14" ht="17.100000000000001" customHeight="1" x14ac:dyDescent="0.2">
      <c r="A5" s="128"/>
      <c r="B5" s="128"/>
      <c r="C5" s="128"/>
      <c r="D5" s="128"/>
      <c r="E5" s="128"/>
      <c r="F5" s="128"/>
      <c r="G5" s="128"/>
      <c r="H5" s="128"/>
      <c r="I5" s="60"/>
      <c r="M5" s="72"/>
      <c r="N5" s="72"/>
    </row>
    <row r="6" spans="1:14" ht="17.100000000000001" customHeight="1" x14ac:dyDescent="0.2">
      <c r="A6" s="246" t="s">
        <v>0</v>
      </c>
      <c r="B6" s="246" t="s">
        <v>159</v>
      </c>
      <c r="C6" s="247"/>
      <c r="D6" s="248" t="s">
        <v>160</v>
      </c>
      <c r="E6" s="248"/>
      <c r="F6" s="248"/>
      <c r="G6" s="248"/>
      <c r="H6" s="248"/>
      <c r="I6" s="248"/>
      <c r="N6" s="72"/>
    </row>
    <row r="7" spans="1:14" s="73" customFormat="1" ht="17.100000000000001" customHeight="1" thickBot="1" x14ac:dyDescent="0.25">
      <c r="A7" s="249"/>
      <c r="B7" s="249"/>
      <c r="C7" s="250"/>
      <c r="D7" s="251" t="s">
        <v>17</v>
      </c>
      <c r="E7" s="251" t="s">
        <v>161</v>
      </c>
      <c r="F7" s="251" t="s">
        <v>18</v>
      </c>
      <c r="G7" s="251" t="s">
        <v>19</v>
      </c>
      <c r="H7" s="251" t="s">
        <v>20</v>
      </c>
      <c r="I7" s="251" t="s">
        <v>21</v>
      </c>
      <c r="N7" s="72"/>
    </row>
    <row r="8" spans="1:14" ht="21.75" customHeight="1" thickTop="1" x14ac:dyDescent="0.2">
      <c r="A8" s="129">
        <v>1</v>
      </c>
      <c r="B8" s="74" t="s">
        <v>163</v>
      </c>
      <c r="C8" s="75"/>
      <c r="D8" s="107">
        <v>22035433</v>
      </c>
      <c r="E8" s="138"/>
      <c r="F8" s="107">
        <v>0</v>
      </c>
      <c r="G8" s="138"/>
      <c r="H8" s="107">
        <v>0</v>
      </c>
      <c r="I8" s="107">
        <f>SUM(D8:H8)</f>
        <v>22035433</v>
      </c>
      <c r="N8" s="72"/>
    </row>
    <row r="9" spans="1:14" ht="21.75" customHeight="1" x14ac:dyDescent="0.2">
      <c r="A9" s="130">
        <v>2</v>
      </c>
      <c r="B9" s="76" t="s">
        <v>165</v>
      </c>
      <c r="C9" s="77"/>
      <c r="D9" s="98">
        <f>SUM(D10:D14)</f>
        <v>35134687</v>
      </c>
      <c r="E9" s="98">
        <f t="shared" ref="E9:H9" si="0">SUM(E10:E14)</f>
        <v>1329629</v>
      </c>
      <c r="F9" s="98">
        <f t="shared" si="0"/>
        <v>190625</v>
      </c>
      <c r="G9" s="98">
        <f t="shared" si="0"/>
        <v>0</v>
      </c>
      <c r="H9" s="98">
        <f t="shared" si="0"/>
        <v>897647</v>
      </c>
      <c r="I9" s="98">
        <f>SUM(I10:I14)</f>
        <v>37552588</v>
      </c>
      <c r="N9" s="72"/>
    </row>
    <row r="10" spans="1:14" ht="17.100000000000001" customHeight="1" x14ac:dyDescent="0.2">
      <c r="A10" s="131"/>
      <c r="B10" s="78"/>
      <c r="C10" s="79" t="s">
        <v>14</v>
      </c>
      <c r="D10" s="30">
        <v>35071550</v>
      </c>
      <c r="E10" s="30">
        <v>1329629</v>
      </c>
      <c r="F10" s="30">
        <v>190625</v>
      </c>
      <c r="G10" s="30"/>
      <c r="H10" s="30">
        <v>855387</v>
      </c>
      <c r="I10" s="30">
        <f>SUM(D10:H10)</f>
        <v>37447191</v>
      </c>
      <c r="N10" s="72"/>
    </row>
    <row r="11" spans="1:14" ht="17.100000000000001" customHeight="1" x14ac:dyDescent="0.2">
      <c r="A11" s="131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1"/>
      <c r="B12" s="78"/>
      <c r="C12" s="79" t="s">
        <v>164</v>
      </c>
      <c r="D12" s="30">
        <v>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28927</v>
      </c>
      <c r="N12" s="72"/>
    </row>
    <row r="13" spans="1:14" ht="17.100000000000001" customHeight="1" x14ac:dyDescent="0.2">
      <c r="A13" s="131"/>
      <c r="B13" s="78"/>
      <c r="C13" s="79" t="s">
        <v>166</v>
      </c>
      <c r="D13" s="30">
        <v>63137</v>
      </c>
      <c r="E13" s="171">
        <v>0</v>
      </c>
      <c r="F13" s="30">
        <v>0</v>
      </c>
      <c r="G13" s="30">
        <v>0</v>
      </c>
      <c r="H13" s="30">
        <v>13333</v>
      </c>
      <c r="I13" s="30">
        <f t="shared" si="1"/>
        <v>76470</v>
      </c>
      <c r="N13" s="72"/>
    </row>
    <row r="14" spans="1:14" ht="17.100000000000001" customHeight="1" x14ac:dyDescent="0.2">
      <c r="A14" s="131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0">
        <v>3</v>
      </c>
      <c r="B15" s="76" t="s">
        <v>59</v>
      </c>
      <c r="C15" s="77"/>
      <c r="D15" s="98">
        <f>SUM(D16:D18)</f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31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31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1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0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2" t="s">
        <v>169</v>
      </c>
      <c r="B20" s="80"/>
      <c r="C20" s="81"/>
      <c r="D20" s="139">
        <f>D8+D9+D15+D19</f>
        <v>57170120</v>
      </c>
      <c r="E20" s="139">
        <f t="shared" ref="E20:I20" si="3">E8+E9+E15+E19</f>
        <v>1329629</v>
      </c>
      <c r="F20" s="139">
        <f t="shared" si="3"/>
        <v>190625</v>
      </c>
      <c r="G20" s="139">
        <f t="shared" si="3"/>
        <v>0</v>
      </c>
      <c r="H20" s="139">
        <f t="shared" si="3"/>
        <v>897647</v>
      </c>
      <c r="I20" s="139">
        <f t="shared" si="3"/>
        <v>59588021</v>
      </c>
    </row>
    <row r="21" spans="1:13" ht="17.100000000000001" customHeight="1" x14ac:dyDescent="0.2">
      <c r="A21" s="133" t="s">
        <v>170</v>
      </c>
      <c r="B21" s="134"/>
      <c r="C21" s="135"/>
      <c r="D21" s="121">
        <v>450512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450512</v>
      </c>
    </row>
    <row r="22" spans="1:13" ht="11.25" customHeight="1" x14ac:dyDescent="0.2">
      <c r="A22" s="160"/>
      <c r="B22" s="160"/>
      <c r="C22" s="82"/>
      <c r="D22" s="155"/>
      <c r="E22" s="155"/>
      <c r="F22" s="155"/>
      <c r="G22" s="155"/>
      <c r="H22" s="155"/>
      <c r="I22" s="155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F19" activeCellId="1" sqref="E6:F7 F19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07" t="s">
        <v>171</v>
      </c>
      <c r="B1" s="208"/>
      <c r="C1" s="208"/>
      <c r="D1" s="208"/>
      <c r="E1" s="209"/>
    </row>
    <row r="2" spans="1:5" x14ac:dyDescent="0.2">
      <c r="A2" s="210" t="s">
        <v>237</v>
      </c>
      <c r="B2" s="206"/>
      <c r="C2" s="206"/>
      <c r="D2" s="206"/>
      <c r="E2" s="211"/>
    </row>
    <row r="3" spans="1:5" x14ac:dyDescent="0.2">
      <c r="A3" s="210" t="s">
        <v>257</v>
      </c>
      <c r="B3" s="206"/>
      <c r="C3" s="206"/>
      <c r="D3" s="206"/>
      <c r="E3" s="211"/>
    </row>
    <row r="4" spans="1:5" ht="17.25" x14ac:dyDescent="0.2">
      <c r="A4" s="145"/>
      <c r="B4" s="169"/>
      <c r="C4" s="169"/>
      <c r="D4" s="169"/>
      <c r="E4" s="146"/>
    </row>
    <row r="5" spans="1:5" s="66" customFormat="1" ht="58.5" customHeight="1" thickBot="1" x14ac:dyDescent="0.25">
      <c r="A5" s="252" t="s">
        <v>172</v>
      </c>
      <c r="B5" s="253" t="s">
        <v>173</v>
      </c>
      <c r="C5" s="254"/>
      <c r="D5" s="252" t="s">
        <v>174</v>
      </c>
      <c r="E5" s="252" t="s">
        <v>175</v>
      </c>
    </row>
    <row r="6" spans="1:5" ht="17.25" thickTop="1" x14ac:dyDescent="0.2">
      <c r="A6" s="119" t="s">
        <v>176</v>
      </c>
      <c r="B6" s="49"/>
      <c r="C6" s="49"/>
      <c r="D6" s="49"/>
      <c r="E6" s="49"/>
    </row>
    <row r="7" spans="1:5" x14ac:dyDescent="0.2">
      <c r="A7" s="118" t="s">
        <v>239</v>
      </c>
      <c r="B7" s="118" t="s">
        <v>249</v>
      </c>
      <c r="C7" s="86">
        <v>0.76408443582477292</v>
      </c>
      <c r="D7" s="144" t="s">
        <v>243</v>
      </c>
      <c r="E7" s="118" t="s">
        <v>249</v>
      </c>
    </row>
    <row r="8" spans="1:5" x14ac:dyDescent="0.2">
      <c r="A8" s="118" t="s">
        <v>240</v>
      </c>
      <c r="B8" s="118" t="s">
        <v>241</v>
      </c>
      <c r="C8" s="86">
        <v>9.6193735856010529E-2</v>
      </c>
      <c r="D8" s="144" t="s">
        <v>244</v>
      </c>
      <c r="E8" s="118"/>
    </row>
    <row r="9" spans="1:5" x14ac:dyDescent="0.2">
      <c r="A9" s="85"/>
      <c r="B9" s="84" t="s">
        <v>251</v>
      </c>
      <c r="C9" s="86">
        <v>8.3150365075048818E-2</v>
      </c>
      <c r="D9" s="144" t="s">
        <v>244</v>
      </c>
      <c r="E9" s="84"/>
    </row>
    <row r="10" spans="1:5" x14ac:dyDescent="0.2">
      <c r="A10" s="83" t="s">
        <v>177</v>
      </c>
      <c r="B10" s="84" t="s">
        <v>242</v>
      </c>
      <c r="C10" s="86">
        <v>3.1462300298667124E-2</v>
      </c>
      <c r="D10" s="144" t="s">
        <v>244</v>
      </c>
      <c r="E10" s="84"/>
    </row>
    <row r="11" spans="1:5" x14ac:dyDescent="0.2">
      <c r="A11" s="118" t="s">
        <v>252</v>
      </c>
      <c r="B11" s="85" t="s">
        <v>253</v>
      </c>
      <c r="C11" s="86">
        <v>2.5109162945500554E-2</v>
      </c>
      <c r="D11" s="144" t="s">
        <v>244</v>
      </c>
      <c r="E11" s="84"/>
    </row>
    <row r="12" spans="1:5" x14ac:dyDescent="0.2">
      <c r="A12" s="118" t="s">
        <v>254</v>
      </c>
      <c r="B12" s="84"/>
      <c r="C12" s="86"/>
      <c r="D12" s="144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8" t="s">
        <v>245</v>
      </c>
      <c r="B15" s="84"/>
      <c r="C15" s="84"/>
      <c r="D15" s="84"/>
      <c r="E15" s="84"/>
    </row>
    <row r="16" spans="1:5" x14ac:dyDescent="0.2">
      <c r="A16" s="118"/>
      <c r="B16" s="84"/>
      <c r="C16" s="84"/>
      <c r="D16" s="84"/>
      <c r="E16" s="84"/>
    </row>
    <row r="17" spans="1:5" x14ac:dyDescent="0.2">
      <c r="A17" s="85"/>
      <c r="B17" s="84"/>
      <c r="C17" s="143">
        <f>SUM(C7:C11)</f>
        <v>1</v>
      </c>
      <c r="D17" s="84"/>
      <c r="E17" s="84"/>
    </row>
    <row r="18" spans="1:5" x14ac:dyDescent="0.2">
      <c r="A18" s="163" t="s">
        <v>246</v>
      </c>
      <c r="B18" s="164"/>
      <c r="C18" s="164"/>
      <c r="D18" s="164"/>
      <c r="E18" s="165"/>
    </row>
    <row r="19" spans="1:5" x14ac:dyDescent="0.2">
      <c r="A19" s="147" t="s">
        <v>246</v>
      </c>
      <c r="B19" s="148"/>
      <c r="C19" s="148"/>
      <c r="D19" s="148"/>
      <c r="E19" s="149"/>
    </row>
    <row r="20" spans="1:5" ht="39" customHeight="1" x14ac:dyDescent="0.2">
      <c r="A20" s="212" t="s">
        <v>247</v>
      </c>
      <c r="B20" s="213"/>
      <c r="C20" s="213"/>
      <c r="D20" s="213"/>
      <c r="E20" s="214"/>
    </row>
    <row r="21" spans="1:5" ht="15.75" customHeight="1" x14ac:dyDescent="0.2">
      <c r="A21" s="150" t="s">
        <v>248</v>
      </c>
      <c r="B21" s="161"/>
      <c r="C21" s="161"/>
      <c r="D21" s="161"/>
      <c r="E21" s="162"/>
    </row>
    <row r="22" spans="1:5" ht="15.75" customHeight="1" x14ac:dyDescent="0.2">
      <c r="A22" s="164"/>
      <c r="B22" s="170"/>
      <c r="C22" s="170"/>
      <c r="D22" s="170"/>
      <c r="E22" s="166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D14" sqref="D14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6" ht="17.100000000000001" customHeight="1" x14ac:dyDescent="0.2">
      <c r="A1" s="173" t="s">
        <v>135</v>
      </c>
      <c r="B1" s="173"/>
      <c r="C1" s="173"/>
      <c r="D1" s="173"/>
      <c r="E1" s="173"/>
    </row>
    <row r="2" spans="1:6" ht="17.100000000000001" customHeight="1" x14ac:dyDescent="0.2">
      <c r="A2" s="173" t="s">
        <v>237</v>
      </c>
      <c r="B2" s="173"/>
      <c r="C2" s="173"/>
      <c r="D2" s="173"/>
      <c r="E2" s="173"/>
    </row>
    <row r="3" spans="1:6" ht="17.100000000000001" customHeight="1" x14ac:dyDescent="0.2">
      <c r="A3" s="173" t="s">
        <v>255</v>
      </c>
      <c r="B3" s="173"/>
      <c r="C3" s="173"/>
      <c r="D3" s="173"/>
      <c r="E3" s="173"/>
      <c r="F3" s="173"/>
    </row>
    <row r="4" spans="1:6" ht="3" customHeight="1" x14ac:dyDescent="0.2">
      <c r="A4" s="52"/>
      <c r="B4" s="52"/>
      <c r="C4" s="52"/>
      <c r="D4" s="52"/>
      <c r="E4" s="52"/>
    </row>
    <row r="5" spans="1:6" ht="17.100000000000001" customHeight="1" x14ac:dyDescent="0.2">
      <c r="E5" s="60" t="s">
        <v>81</v>
      </c>
    </row>
    <row r="6" spans="1:6" s="2" customFormat="1" ht="17.100000000000001" customHeight="1" x14ac:dyDescent="0.2">
      <c r="A6" s="232" t="s">
        <v>0</v>
      </c>
      <c r="B6" s="232" t="s">
        <v>101</v>
      </c>
      <c r="C6" s="234"/>
      <c r="D6" s="216" t="s">
        <v>256</v>
      </c>
      <c r="E6" s="216" t="s">
        <v>250</v>
      </c>
    </row>
    <row r="7" spans="1:6" s="2" customFormat="1" ht="17.100000000000001" customHeight="1" thickBot="1" x14ac:dyDescent="0.25">
      <c r="A7" s="232"/>
      <c r="B7" s="232"/>
      <c r="C7" s="234"/>
      <c r="D7" s="218" t="s">
        <v>258</v>
      </c>
      <c r="E7" s="218" t="s">
        <v>258</v>
      </c>
    </row>
    <row r="8" spans="1:6" ht="17.100000000000001" customHeight="1" thickTop="1" x14ac:dyDescent="0.2">
      <c r="A8" s="33" t="s">
        <v>3</v>
      </c>
      <c r="B8" s="53" t="s">
        <v>22</v>
      </c>
      <c r="C8" s="54"/>
      <c r="D8" s="136">
        <f>SUM(D9:D10)</f>
        <v>0</v>
      </c>
      <c r="E8" s="136">
        <f>SUM(E9:E10)</f>
        <v>0</v>
      </c>
    </row>
    <row r="9" spans="1:6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6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6" ht="17.100000000000001" customHeight="1" x14ac:dyDescent="0.2">
      <c r="A11" s="25"/>
      <c r="B11" s="9"/>
      <c r="C11" s="4"/>
      <c r="D11" s="30"/>
      <c r="E11" s="30"/>
    </row>
    <row r="12" spans="1:6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6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6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6" ht="17.100000000000001" customHeight="1" x14ac:dyDescent="0.2">
      <c r="A15" s="25"/>
      <c r="B15" s="9"/>
      <c r="C15" s="4"/>
      <c r="D15" s="30"/>
      <c r="E15" s="30"/>
    </row>
    <row r="16" spans="1:6" ht="17.100000000000001" customHeight="1" x14ac:dyDescent="0.2">
      <c r="A16" s="28" t="s">
        <v>5</v>
      </c>
      <c r="B16" s="9" t="s">
        <v>24</v>
      </c>
      <c r="C16" s="4"/>
      <c r="D16" s="36">
        <f>SUM(D17:D19)</f>
        <v>618748</v>
      </c>
      <c r="E16" s="36">
        <f>SUM(E17:E19)</f>
        <v>435552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618748</v>
      </c>
      <c r="E18" s="30">
        <v>435552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1767859</v>
      </c>
      <c r="E21" s="36">
        <f>E22+E26+E27</f>
        <v>1768759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1767859</v>
      </c>
      <c r="E22" s="30">
        <f>SUM(E23:E24)</f>
        <v>1768759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1767859</v>
      </c>
      <c r="E23" s="30">
        <v>1768759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7"/>
      <c r="E28" s="137"/>
    </row>
    <row r="29" spans="1:7" ht="10.5" customHeight="1" x14ac:dyDescent="0.2">
      <c r="A29" s="50"/>
      <c r="B29" s="10"/>
      <c r="C29" s="10"/>
      <c r="D29" s="154"/>
      <c r="E29" s="154"/>
    </row>
    <row r="30" spans="1:7" s="7" customFormat="1" ht="17.100000000000001" customHeight="1" x14ac:dyDescent="0.2"/>
  </sheetData>
  <mergeCells count="5">
    <mergeCell ref="A1:E1"/>
    <mergeCell ref="A2:E2"/>
    <mergeCell ref="A6:A7"/>
    <mergeCell ref="B6:C7"/>
    <mergeCell ref="A3:F3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2021-07-19T03:52:50Z</cp:lastPrinted>
  <dcterms:created xsi:type="dcterms:W3CDTF">2011-07-15T16:51:48Z</dcterms:created>
  <dcterms:modified xsi:type="dcterms:W3CDTF">2024-09-11T08:28:21Z</dcterms:modified>
</cp:coreProperties>
</file>