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5" windowWidth="15195" windowHeight="8445" activeTab="8"/>
  </bookViews>
  <sheets>
    <sheet name="NERACA" sheetId="1" r:id="rId1"/>
    <sheet name="LABA RUGI" sheetId="2" r:id="rId2"/>
    <sheet name="RASIO" sheetId="14" r:id="rId3"/>
    <sheet name="ZIS" sheetId="8" r:id="rId4"/>
    <sheet name="QARDH" sheetId="9" r:id="rId5"/>
    <sheet name="BAGHAS" sheetId="10" r:id="rId6"/>
    <sheet name="KAP" sheetId="15" r:id="rId7"/>
    <sheet name="Informasi Lainnya" sheetId="16" r:id="rId8"/>
    <sheet name="Komitmen &amp; Kontijensi" sheetId="4" r:id="rId9"/>
  </sheets>
  <definedNames>
    <definedName name="_xlnm.Print_Area" localSheetId="5">BAGHAS!$A$1:$G$66</definedName>
    <definedName name="_xlnm.Print_Area" localSheetId="7">'Informasi Lainnya'!$A$1:$E$22</definedName>
    <definedName name="_xlnm.Print_Area" localSheetId="6">KAP!$A$1:$I$22</definedName>
    <definedName name="_xlnm.Print_Area" localSheetId="8">'Komitmen &amp; Kontijensi'!$A$1:$F$29</definedName>
    <definedName name="_xlnm.Print_Area" localSheetId="1">'LABA RUGI'!$A$1:$F$44</definedName>
    <definedName name="_xlnm.Print_Area" localSheetId="0">NERACA!$A$1:$D$57</definedName>
    <definedName name="_xlnm.Print_Area" localSheetId="4">QARDH!$A$1:$E$23</definedName>
    <definedName name="_xlnm.Print_Area" localSheetId="2">RASIO!$A$1:$C$15</definedName>
    <definedName name="_xlnm.Print_Area" localSheetId="3">ZIS!$A$1:$F$28</definedName>
    <definedName name="_xlnm.Print_Titles" localSheetId="5">BAGHAS!$1:$5</definedName>
    <definedName name="_xlnm.Print_Titles" localSheetId="6">KAP!$2:$4</definedName>
    <definedName name="_xlnm.Print_Titles" localSheetId="0">NERACA!$1:$5</definedName>
  </definedNames>
  <calcPr calcId="144525"/>
</workbook>
</file>

<file path=xl/calcChain.xml><?xml version="1.0" encoding="utf-8"?>
<calcChain xmlns="http://schemas.openxmlformats.org/spreadsheetml/2006/main">
  <c r="C8" i="16" l="1"/>
  <c r="C11" i="16"/>
  <c r="C9" i="16"/>
  <c r="C10" i="16"/>
  <c r="C7" i="16"/>
  <c r="C17" i="16" s="1"/>
  <c r="D14" i="9" l="1"/>
  <c r="D19" i="9"/>
  <c r="E14" i="9"/>
  <c r="E19" i="9"/>
  <c r="F12" i="2"/>
  <c r="D12" i="1"/>
  <c r="F65" i="10"/>
  <c r="D65" i="10"/>
  <c r="F14" i="10" l="1"/>
  <c r="F20" i="10" s="1"/>
  <c r="D14" i="10"/>
  <c r="D20" i="10" s="1"/>
  <c r="C14" i="10"/>
  <c r="D15" i="15"/>
  <c r="E15" i="15"/>
  <c r="F15" i="15"/>
  <c r="G15" i="15"/>
  <c r="H15" i="15"/>
  <c r="E9" i="15"/>
  <c r="F9" i="15"/>
  <c r="G9" i="15"/>
  <c r="H9" i="15"/>
  <c r="D9" i="15"/>
  <c r="F27" i="2"/>
  <c r="D20" i="15" l="1"/>
  <c r="C20" i="10"/>
  <c r="D51" i="10"/>
  <c r="E51" i="10"/>
  <c r="F51" i="10"/>
  <c r="G51" i="10"/>
  <c r="C51" i="10"/>
  <c r="F34" i="10"/>
  <c r="D34" i="10"/>
  <c r="F26" i="8"/>
  <c r="E26" i="8"/>
  <c r="F22" i="8"/>
  <c r="E22" i="8"/>
  <c r="F17" i="8"/>
  <c r="E17" i="8"/>
  <c r="F12" i="8"/>
  <c r="E12" i="8"/>
  <c r="I21" i="15"/>
  <c r="I19" i="15"/>
  <c r="I18" i="15"/>
  <c r="I17" i="15"/>
  <c r="I16" i="15"/>
  <c r="I14" i="15"/>
  <c r="I13" i="15"/>
  <c r="I12" i="15"/>
  <c r="I11" i="15"/>
  <c r="I10" i="15"/>
  <c r="H20" i="15"/>
  <c r="G20" i="15"/>
  <c r="F20" i="15"/>
  <c r="E20" i="15"/>
  <c r="I8" i="15"/>
  <c r="E12" i="4"/>
  <c r="D12" i="4"/>
  <c r="E22" i="4"/>
  <c r="E21" i="4" s="1"/>
  <c r="D22" i="4"/>
  <c r="D21" i="4" s="1"/>
  <c r="I15" i="15" l="1"/>
  <c r="I9" i="15"/>
  <c r="F22" i="2"/>
  <c r="E22" i="2"/>
  <c r="E27" i="2"/>
  <c r="I20" i="15" l="1"/>
  <c r="F16" i="2"/>
  <c r="F11" i="2" s="1"/>
  <c r="F8" i="2" s="1"/>
  <c r="F25" i="2" s="1"/>
  <c r="F39" i="2" s="1"/>
  <c r="F43" i="2" s="1"/>
  <c r="E16" i="2"/>
  <c r="E12" i="2"/>
  <c r="D41" i="1"/>
  <c r="C41" i="1"/>
  <c r="D52" i="1"/>
  <c r="C52" i="1"/>
  <c r="C18" i="1"/>
  <c r="D56" i="1" l="1"/>
  <c r="C56" i="1"/>
  <c r="E11" i="2"/>
  <c r="E8" i="2" s="1"/>
  <c r="E25" i="2" s="1"/>
  <c r="E39" i="2" s="1"/>
  <c r="E43" i="2" s="1"/>
  <c r="D23" i="1"/>
  <c r="C23" i="1"/>
  <c r="D18" i="1"/>
  <c r="C12" i="1"/>
  <c r="D36" i="1" l="1"/>
  <c r="C36" i="1"/>
  <c r="E16" i="4"/>
  <c r="E8" i="4"/>
  <c r="G41" i="2" l="1"/>
  <c r="D8" i="4"/>
  <c r="D16" i="4"/>
</calcChain>
</file>

<file path=xl/sharedStrings.xml><?xml version="1.0" encoding="utf-8"?>
<sst xmlns="http://schemas.openxmlformats.org/spreadsheetml/2006/main" count="371" uniqueCount="264">
  <si>
    <t>No</t>
  </si>
  <si>
    <t>(Ribuan Rp)</t>
  </si>
  <si>
    <t xml:space="preserve"> Tabungan Wadiah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</si>
  <si>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</si>
  <si>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</si>
  <si>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</si>
  <si>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</si>
  <si>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</si>
  <si>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</si>
  <si>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</si>
  <si>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</si>
  <si>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</si>
  <si>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</t>
  </si>
  <si>
    <t>XI.</t>
  </si>
  <si>
    <t>a. Piutang Murabahah</t>
  </si>
  <si>
    <t>a. Mudharabah</t>
  </si>
  <si>
    <t>b. Musyarakah</t>
  </si>
  <si>
    <t>L</t>
  </si>
  <si>
    <t>KL</t>
  </si>
  <si>
    <t>D</t>
  </si>
  <si>
    <t>M</t>
  </si>
  <si>
    <t>Jumlah</t>
  </si>
  <si>
    <t>TAGIHAN KOMITMEN</t>
  </si>
  <si>
    <t>KEWAJIBAN KOMITMEN</t>
  </si>
  <si>
    <t>TAGIHAN KONTIJENSI</t>
  </si>
  <si>
    <t>URAIAN</t>
  </si>
  <si>
    <t>Jenis Penghimpunan Dana</t>
  </si>
  <si>
    <t>Saldo Rata-rata</t>
  </si>
  <si>
    <t>Porsi Pemilik Dana</t>
  </si>
  <si>
    <t>Nisbah</t>
  </si>
  <si>
    <t>A</t>
  </si>
  <si>
    <t>B</t>
  </si>
  <si>
    <t>C</t>
  </si>
  <si>
    <t>E</t>
  </si>
  <si>
    <t>1.</t>
  </si>
  <si>
    <t>2.</t>
  </si>
  <si>
    <t>a.</t>
  </si>
  <si>
    <t>b.</t>
  </si>
  <si>
    <t>c.</t>
  </si>
  <si>
    <t>3.</t>
  </si>
  <si>
    <t>Total Penggunaan</t>
  </si>
  <si>
    <t>4.</t>
  </si>
  <si>
    <t>5.</t>
  </si>
  <si>
    <t>Denda</t>
  </si>
  <si>
    <t xml:space="preserve">c. </t>
  </si>
  <si>
    <t>d.</t>
  </si>
  <si>
    <t>e.</t>
  </si>
  <si>
    <t>Lainnya</t>
  </si>
  <si>
    <t>Sumbangan</t>
  </si>
  <si>
    <t xml:space="preserve"> Tabungan Mudharabah</t>
  </si>
  <si>
    <t>(%)</t>
  </si>
  <si>
    <t>Kas dalam Rupiah</t>
  </si>
  <si>
    <t>Kas dalam Valuta Asing</t>
  </si>
  <si>
    <t>Pembiayaan Sewa</t>
  </si>
  <si>
    <t>Salam</t>
  </si>
  <si>
    <t>Piutang</t>
  </si>
  <si>
    <t>a.  Piutang Murabahah</t>
  </si>
  <si>
    <t>c.  Piutang Multijasa</t>
  </si>
  <si>
    <t>e.  Piutang Sewa</t>
  </si>
  <si>
    <t>Pembiayaan Bagi Hasil</t>
  </si>
  <si>
    <t>b.  Musyarakah</t>
  </si>
  <si>
    <t>c.  Lainnya</t>
  </si>
  <si>
    <t>a.  Umum</t>
  </si>
  <si>
    <t>b.  Khusus</t>
  </si>
  <si>
    <t>Persediaan</t>
  </si>
  <si>
    <t>Agunan Yang Diambil Alih</t>
  </si>
  <si>
    <t>Aset Tetap dan Inventaris</t>
  </si>
  <si>
    <t>Akumulasi Penyusutan dan Cadangan Penurunan Nilai -/-</t>
  </si>
  <si>
    <t>Aset Tidak Berwujud</t>
  </si>
  <si>
    <t>Akumulasi Amortisasi dan Cadangan Penurunan Nilai-/-</t>
  </si>
  <si>
    <t>Penyisihan Penghapusan Aset
Produktif</t>
  </si>
  <si>
    <r>
      <t xml:space="preserve">b.  Piutang </t>
    </r>
    <r>
      <rPr>
        <i/>
        <sz val="10"/>
        <rFont val="Book Antiqua"/>
        <family val="1"/>
      </rPr>
      <t>Istishna</t>
    </r>
  </si>
  <si>
    <r>
      <t xml:space="preserve">d.  Piutang </t>
    </r>
    <r>
      <rPr>
        <i/>
        <sz val="10"/>
        <rFont val="Book Antiqua"/>
        <family val="1"/>
      </rPr>
      <t>Qardh</t>
    </r>
  </si>
  <si>
    <r>
      <t xml:space="preserve">a.  </t>
    </r>
    <r>
      <rPr>
        <i/>
        <sz val="10"/>
        <rFont val="Book Antiqua"/>
        <family val="1"/>
      </rPr>
      <t>Mudharabah</t>
    </r>
  </si>
  <si>
    <r>
      <t xml:space="preserve">Aset </t>
    </r>
    <r>
      <rPr>
        <i/>
        <sz val="10"/>
        <rFont val="Book Antiqua"/>
        <family val="1"/>
      </rPr>
      <t xml:space="preserve">Istishna </t>
    </r>
    <r>
      <rPr>
        <sz val="10"/>
        <rFont val="Book Antiqua"/>
        <family val="1"/>
      </rPr>
      <t>dalam Penyelesaian</t>
    </r>
  </si>
  <si>
    <r>
      <t xml:space="preserve">Termin </t>
    </r>
    <r>
      <rPr>
        <i/>
        <sz val="10"/>
        <rFont val="Book Antiqua"/>
        <family val="1"/>
      </rPr>
      <t xml:space="preserve">Istishna </t>
    </r>
    <r>
      <rPr>
        <sz val="10"/>
        <rFont val="Book Antiqua"/>
        <family val="1"/>
      </rPr>
      <t>-/-</t>
    </r>
  </si>
  <si>
    <t>Aktiva Lain-Lain</t>
  </si>
  <si>
    <t>Penempatan Pada Bank Indonesia</t>
  </si>
  <si>
    <t>Penempatan Pada Bank Lain</t>
  </si>
  <si>
    <t>Laporan Posisi Keuangan</t>
  </si>
  <si>
    <t>TOTAL ASET</t>
  </si>
  <si>
    <t>(Dalam Ribuan Rupiah)</t>
  </si>
  <si>
    <t>LIABILITAS DAN EKUITAS</t>
  </si>
  <si>
    <t>Liabilitas Segera</t>
  </si>
  <si>
    <t xml:space="preserve"> Dana Investasi Nonprofit Sharing</t>
  </si>
  <si>
    <t xml:space="preserve"> a. Tabungan</t>
  </si>
  <si>
    <t xml:space="preserve"> b. Deposito</t>
  </si>
  <si>
    <t xml:space="preserve"> Liabilitas kepada Bank Indonesia</t>
  </si>
  <si>
    <t xml:space="preserve"> Liabilitas kepada Bank Lain</t>
  </si>
  <si>
    <t>Pembiayaan Diterima</t>
  </si>
  <si>
    <t>Liabilitas Lainnya</t>
  </si>
  <si>
    <t>Dana Investasi Profit Sharing</t>
  </si>
  <si>
    <t>Modal Disetor</t>
  </si>
  <si>
    <t>Tambahan Modal Disetor</t>
  </si>
  <si>
    <t>Selisih Penilaian Kembali Aset Tetap</t>
  </si>
  <si>
    <t>Saldo Laba</t>
  </si>
  <si>
    <t xml:space="preserve"> a. Cadangan Umum</t>
  </si>
  <si>
    <t>b. Cadangan Tujuan</t>
  </si>
  <si>
    <t>c. Belum ditentukan tujuannya</t>
  </si>
  <si>
    <t>TOTAL LIABILITAS DAN EKUITAS</t>
  </si>
  <si>
    <t>ASET</t>
  </si>
  <si>
    <t>POS</t>
  </si>
  <si>
    <t>Pendapatan Dari Penyaluran Dana</t>
  </si>
  <si>
    <t>1. Dari Bank Indonesia</t>
  </si>
  <si>
    <t>2. Dari Penempatan pada Bank Syariah Lain</t>
  </si>
  <si>
    <t>3. Pembiayaan yang Diberikan</t>
  </si>
  <si>
    <t>a. Pendapatan Piutang</t>
  </si>
  <si>
    <t>i. Piutang Murabahah</t>
  </si>
  <si>
    <t>ii. Piutang Istishna</t>
  </si>
  <si>
    <t>iii. Piutang Multijasa</t>
  </si>
  <si>
    <t>b. Pendapatan Bagi Hasil</t>
  </si>
  <si>
    <t>i. Mudharabah</t>
  </si>
  <si>
    <t>ii. Musyarakah</t>
  </si>
  <si>
    <t>c. Pendapatan Sewa</t>
  </si>
  <si>
    <t>d. Pendapatan Lainnya</t>
  </si>
  <si>
    <t>4. Koreksi atas Pendapatan Margin/Bagi Hasil/Sewa -/-</t>
  </si>
  <si>
    <t>Bagi Hasil untuk Pemilik Dana Investasi -/-</t>
  </si>
  <si>
    <t>1. Nonprofit Sharing</t>
  </si>
  <si>
    <t>2. Profit Sharing</t>
  </si>
  <si>
    <t>Pendapatan Setelah Distribusi Bagi Hasil (I-II)</t>
  </si>
  <si>
    <t>Pendapatan Operasional Lainnya</t>
  </si>
  <si>
    <t>Beban Operasional</t>
  </si>
  <si>
    <t>1. Beban Bonus Titipan Wadiah</t>
  </si>
  <si>
    <t>2. Beban Premi Asuransi dan Penjaminan</t>
  </si>
  <si>
    <t>3. Beban Penyisihan Penghapusan Aset</t>
  </si>
  <si>
    <t>4. Beban Pemasaran</t>
  </si>
  <si>
    <t>5. Beban Penelitian dan Pengembangan</t>
  </si>
  <si>
    <t>6. Beban Administrasi dan Umum</t>
  </si>
  <si>
    <t>Pendapatan dan Beban Nonoperasional</t>
  </si>
  <si>
    <t>Laba Rugi Tahun Berjalan</t>
  </si>
  <si>
    <t>Taksiran Pajak Penghasilan</t>
  </si>
  <si>
    <t>Pajak Tangguhan</t>
  </si>
  <si>
    <t>Zakat</t>
  </si>
  <si>
    <t>Laba Rugi Bersih</t>
  </si>
  <si>
    <t>Laporan Laba Rugi</t>
  </si>
  <si>
    <t>Komitmen dan Kontinjensi</t>
  </si>
  <si>
    <t>1. Fasilitas Pembiayaan yang Belum Ditarik</t>
  </si>
  <si>
    <t>2. Lainnya</t>
  </si>
  <si>
    <t>1. Fasilitas Pembiayaan Bagi Hasil yang Belum Ditarik</t>
  </si>
  <si>
    <t>1. Jaminan atau Garansi (Kafalah) yang Diterima</t>
  </si>
  <si>
    <t>2. Pendapatan dalam Penyelesaian</t>
  </si>
  <si>
    <t>3. Lainnya</t>
  </si>
  <si>
    <t>LAINNYA</t>
  </si>
  <si>
    <t>1. Aset Produktif yang Dihapus Buku</t>
  </si>
  <si>
    <t>a. Aset Produktif</t>
  </si>
  <si>
    <t>b. Aset Produktif Dihapus Buku yang</t>
  </si>
  <si>
    <t xml:space="preserve">    Dipulihkan atau Berhasil Ditagih</t>
  </si>
  <si>
    <t>2. Aset Produktif yang Dihapus Tagih</t>
  </si>
  <si>
    <t>3. Penerusan Dana (Channeling)</t>
  </si>
  <si>
    <t>Rasio Keuangan</t>
  </si>
  <si>
    <t>No.</t>
  </si>
  <si>
    <t xml:space="preserve"> Jenis Rasio </t>
  </si>
  <si>
    <t>Nilai Rasio (%)</t>
  </si>
  <si>
    <t>Kewajiban Penyediaan Modal Minimum (KPMM)</t>
  </si>
  <si>
    <t>Kualitas Aset Produktif (KAP)</t>
  </si>
  <si>
    <t>Penyisihan Penghapusan Aset Produktif (PPAP)</t>
  </si>
  <si>
    <t>Beban Operasional terhadap Pendapatan Operasional (BOPO)</t>
  </si>
  <si>
    <t>Cash Ratio</t>
  </si>
  <si>
    <t>Laporan Kualitas Aset Produktif</t>
  </si>
  <si>
    <t>Aset</t>
  </si>
  <si>
    <t>Posisi Tanggal Laporan</t>
  </si>
  <si>
    <t>DPK</t>
  </si>
  <si>
    <t>b. Piutang Istishna</t>
  </si>
  <si>
    <t>Penempatan Pada Bank Syariah Lain</t>
  </si>
  <si>
    <t>c. Piutang Multijasa</t>
  </si>
  <si>
    <t>Piutang :</t>
  </si>
  <si>
    <t>d. Piutang Qardh</t>
  </si>
  <si>
    <t>e. Piutang Sewa</t>
  </si>
  <si>
    <t>c. Lainnya</t>
  </si>
  <si>
    <t>Jumlah Aset Produktif</t>
  </si>
  <si>
    <t>Aset Produktif Kepada Pihak Terkait</t>
  </si>
  <si>
    <t>Laporan Informasi Lainnya</t>
  </si>
  <si>
    <t>Anggota Direksi, Anggota Dewan Komisaris, dan Anggota DPS BPRS</t>
  </si>
  <si>
    <t>Pemegang Saham</t>
  </si>
  <si>
    <t>Status Pemegang Saham</t>
  </si>
  <si>
    <t>Ultimate Shareholders</t>
  </si>
  <si>
    <t>Direksi</t>
  </si>
  <si>
    <t>Dewan Komisaris</t>
  </si>
  <si>
    <t>DPS</t>
  </si>
  <si>
    <r>
      <rPr>
        <i/>
        <sz val="11"/>
        <rFont val="Book Antiqua"/>
        <family val="1"/>
      </rPr>
      <t>Financing to Deposit Ratio</t>
    </r>
    <r>
      <rPr>
        <sz val="11"/>
        <rFont val="Book Antiqua"/>
        <family val="1"/>
      </rPr>
      <t xml:space="preserve"> (FDR)</t>
    </r>
  </si>
  <si>
    <r>
      <rPr>
        <i/>
        <sz val="11"/>
        <rFont val="Book Antiqua"/>
        <family val="1"/>
      </rPr>
      <t>Non Performing Financing</t>
    </r>
    <r>
      <rPr>
        <sz val="11"/>
        <rFont val="Book Antiqua"/>
        <family val="1"/>
      </rPr>
      <t xml:space="preserve"> (NPF) Neto</t>
    </r>
  </si>
  <si>
    <r>
      <rPr>
        <i/>
        <sz val="11"/>
        <rFont val="Book Antiqua"/>
        <family val="1"/>
      </rPr>
      <t>Return on Asset</t>
    </r>
    <r>
      <rPr>
        <sz val="11"/>
        <rFont val="Book Antiqua"/>
        <family val="1"/>
      </rPr>
      <t xml:space="preserve"> (ROA)</t>
    </r>
  </si>
  <si>
    <t>Laporan Sumber dan Penyaluran Dana Zakat dan Wakaf</t>
  </si>
  <si>
    <t>Sumber dan Penyaluran Dana Zakat</t>
  </si>
  <si>
    <t>1. Penerimaan Dana Zakat yang Berasal dari:</t>
  </si>
  <si>
    <t>a. Intern BPRS</t>
  </si>
  <si>
    <t>b. Ekstern BPRS</t>
  </si>
  <si>
    <t>Total Penerimaan</t>
  </si>
  <si>
    <t>Pengelola Zakat</t>
  </si>
  <si>
    <t>Total Penyaluran</t>
  </si>
  <si>
    <t>2. Penyaluran Dana Zakat kepada Entitas</t>
  </si>
  <si>
    <t>Sumber dan Penyaluran Dana Wakaf</t>
  </si>
  <si>
    <t>1. Penerimaan Dana Wakaf yang Berasal dari:</t>
  </si>
  <si>
    <t>2. Penyaluran Dana Wakaf kepada Entitas</t>
  </si>
  <si>
    <t>a. Lembaga Amil Zakat</t>
  </si>
  <si>
    <t>b. Badan Amil Zakat</t>
  </si>
  <si>
    <t>a. Badan Wakaf Indonesia</t>
  </si>
  <si>
    <t>b. Nadzir Lain*</t>
  </si>
  <si>
    <t>*) Disebutkan nama lembaga atau pihak</t>
  </si>
  <si>
    <t>Laporan Sumber dan Penggunaan Dana Kebajikan</t>
  </si>
  <si>
    <t>Saldo Awal Dana Kebajikan</t>
  </si>
  <si>
    <t>Penerimaan Dana Kebajikan</t>
  </si>
  <si>
    <t>Infak dan Sedekah</t>
  </si>
  <si>
    <t>Pengembalian Dana Kebajikan Produktif</t>
  </si>
  <si>
    <t>Penerimaan Nonhalal</t>
  </si>
  <si>
    <t>Penggunaan Dana Kebajikan</t>
  </si>
  <si>
    <t>Dana Kebajikan Produktif</t>
  </si>
  <si>
    <t>Penggunaan Lainnya untuk Kepentingan Umum</t>
  </si>
  <si>
    <t>Kenaikan (Penurunan) Dana Kebajikan</t>
  </si>
  <si>
    <t>Saldo Akhir Dana Kebajikan</t>
  </si>
  <si>
    <t>Laporan Distribusi Bagi Hasil</t>
  </si>
  <si>
    <t>Pendapatan yang Akan Dibagihasilkan</t>
  </si>
  <si>
    <r>
      <rPr>
        <b/>
        <sz val="10"/>
        <rFont val="Book Antiqua"/>
        <family val="1"/>
      </rPr>
      <t xml:space="preserve">Nonprofit </t>
    </r>
    <r>
      <rPr>
        <b/>
        <i/>
        <sz val="10"/>
        <rFont val="Book Antiqua"/>
        <family val="1"/>
      </rPr>
      <t>Sharing</t>
    </r>
  </si>
  <si>
    <t>Jumlah Bagi Hasil</t>
  </si>
  <si>
    <r>
      <t xml:space="preserve">Indikasi </t>
    </r>
    <r>
      <rPr>
        <b/>
        <i/>
        <sz val="10"/>
        <rFont val="Book Antiqua"/>
        <family val="1"/>
      </rPr>
      <t>Rate of Return</t>
    </r>
  </si>
  <si>
    <t xml:space="preserve"> Liabilitas Kepada Bank Lain</t>
  </si>
  <si>
    <t xml:space="preserve"> Deposito </t>
  </si>
  <si>
    <t>c. 6 (enam) bulan</t>
  </si>
  <si>
    <t>d. 12 (dua belas) bulan</t>
  </si>
  <si>
    <t>a. 1 (satu) bulan</t>
  </si>
  <si>
    <t>a. 3 (tiga) bulan</t>
  </si>
  <si>
    <t>JUMLAH</t>
  </si>
  <si>
    <t>Jenis Penyaluran Dana</t>
  </si>
  <si>
    <t>Saldo Rata-Rata</t>
  </si>
  <si>
    <t>Penempatan pada Bank Lain</t>
  </si>
  <si>
    <t>Piutang Murabahah</t>
  </si>
  <si>
    <t>Piutang Istishna</t>
  </si>
  <si>
    <t>Piutang Multijasa</t>
  </si>
  <si>
    <t>Pembiayaan Gadai</t>
  </si>
  <si>
    <t>Pembiayaan Mudharabah</t>
  </si>
  <si>
    <t>Pembiayaan Musyarakah</t>
  </si>
  <si>
    <t>Pembiayaan Lainnya</t>
  </si>
  <si>
    <r>
      <rPr>
        <b/>
        <sz val="10"/>
        <rFont val="Book Antiqua"/>
        <family val="1"/>
      </rPr>
      <t xml:space="preserve">Profit </t>
    </r>
    <r>
      <rPr>
        <b/>
        <i/>
        <sz val="10"/>
        <rFont val="Book Antiqua"/>
        <family val="1"/>
      </rPr>
      <t>Sharing</t>
    </r>
  </si>
  <si>
    <t>1. Pendapatan Nonoperasional</t>
  </si>
  <si>
    <t>2. Beban Nonoperasional</t>
  </si>
  <si>
    <t>a. Kerugian dari Penjualan Aset Tetap dan Inventaris</t>
  </si>
  <si>
    <t>b. Lainnya</t>
  </si>
  <si>
    <t>PT. BPRS BERKAH DANA FADHLILLAH</t>
  </si>
  <si>
    <t xml:space="preserve"> Deposito Mudharabah</t>
  </si>
  <si>
    <t>1. RIZALDI</t>
  </si>
  <si>
    <t>2. NOVRA WALDY</t>
  </si>
  <si>
    <t>2. MASYARAKAT LAINNYA</t>
  </si>
  <si>
    <t>4. FIRDAUS DARWIS</t>
  </si>
  <si>
    <t>PSP</t>
  </si>
  <si>
    <t>NON PSP</t>
  </si>
  <si>
    <t>1. MAKMUR</t>
  </si>
  <si>
    <t>2. MAWARDI MUHAMMAD SALEH</t>
  </si>
  <si>
    <t xml:space="preserve">Nama Kantor Akuntan Publik yang mengaudit laporan tahunan : </t>
  </si>
  <si>
    <t>1. Informasi keuangan di atas telah disusun untuk memenuhi Peraturan OJK No.35/POJK.03/2019 tanggal 18 Desember 2019 tentang Transparansi Kondisi Keuangan BPRS dan Surat Edaran OJK No.30 /SEOJK.03/2019 tanggal 26 Desember 2019 tentang Laporan Tahunan dan Laporan Keuangan Publikasi BPRS.</t>
  </si>
  <si>
    <t>2. Laporan Keuangan Publikasi ini sepenuhnya menjadi tanggung jawab Direksi BPRS.</t>
  </si>
  <si>
    <t xml:space="preserve"> 30 September 2020</t>
  </si>
  <si>
    <t>Periode s.d 30 September 2020</t>
  </si>
  <si>
    <t>1. ABDU RACHIM IDRIS</t>
  </si>
  <si>
    <t>1. PEMDA KAMPAR</t>
  </si>
  <si>
    <t>3. MAWARDI MUHAMMAD SALEH</t>
  </si>
  <si>
    <t>5. SYAWIR HAMID</t>
  </si>
  <si>
    <t>Tanggal: 30 September 2020</t>
  </si>
  <si>
    <t>Maret 2020</t>
  </si>
  <si>
    <t xml:space="preserve"> Maret 2019</t>
  </si>
  <si>
    <t>Un Audited</t>
  </si>
  <si>
    <t xml:space="preserve"> September 2020</t>
  </si>
  <si>
    <t xml:space="preserve"> September 2019</t>
  </si>
  <si>
    <t>September 2020 Un Audited</t>
  </si>
  <si>
    <t>September 2019 Un Audited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</si>
</sst>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  <font>
      <b/>
      <u/>
      <sz val="10"/>
      <name val="Book Antiqua"/>
      <family val="1"/>
    </font>
    <font>
      <sz val="9"/>
      <name val="Book Antiqua"/>
      <family val="1"/>
    </font>
    <font>
      <b/>
      <sz val="12"/>
      <name val="Book Antiqua"/>
      <family val="1"/>
    </font>
    <font>
      <b/>
      <sz val="11"/>
      <name val="Book Antiqua"/>
      <family val="1"/>
    </font>
    <font>
      <b/>
      <sz val="9"/>
      <name val="Book Antiqua"/>
      <family val="1"/>
    </font>
    <font>
      <b/>
      <i/>
      <sz val="10"/>
      <name val="Book Antiqua"/>
      <family val="1"/>
    </font>
    <font>
      <i/>
      <sz val="10"/>
      <name val="Book Antiqua"/>
      <family val="1"/>
    </font>
    <font>
      <b/>
      <sz val="13"/>
      <name val="Book Antiqua"/>
      <family val="1"/>
    </font>
    <font>
      <sz val="11"/>
      <name val="Book Antiqua"/>
      <family val="1"/>
    </font>
    <font>
      <i/>
      <sz val="11"/>
      <name val="Book Antiqua"/>
      <family val="1"/>
    </font>
    <font>
      <sz val="10"/>
      <color rgb="FF000000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26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0" fontId="3" fillId="0" borderId="0" xfId="2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6" fontId="3" fillId="0" borderId="0" xfId="1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166" fontId="3" fillId="0" borderId="9" xfId="1" applyNumberFormat="1" applyFont="1" applyBorder="1" applyAlignment="1">
      <alignment horizontal="center" vertical="center"/>
    </xf>
    <xf numFmtId="166" fontId="3" fillId="0" borderId="9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6" fontId="4" fillId="2" borderId="13" xfId="1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6" fontId="4" fillId="0" borderId="9" xfId="1" applyNumberFormat="1" applyFont="1" applyBorder="1" applyAlignment="1">
      <alignment horizontal="center" vertical="center"/>
    </xf>
    <xf numFmtId="166" fontId="4" fillId="0" borderId="9" xfId="1" applyNumberFormat="1" applyFont="1" applyBorder="1" applyAlignment="1">
      <alignment vertical="center"/>
    </xf>
    <xf numFmtId="166" fontId="6" fillId="0" borderId="0" xfId="1" applyNumberFormat="1" applyFont="1" applyAlignment="1">
      <alignment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8" fillId="0" borderId="0" xfId="2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165" fontId="3" fillId="0" borderId="17" xfId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5" fontId="3" fillId="0" borderId="2" xfId="1" applyFont="1" applyBorder="1" applyAlignment="1">
      <alignment vertical="center"/>
    </xf>
    <xf numFmtId="165" fontId="3" fillId="0" borderId="9" xfId="1" applyFont="1" applyBorder="1" applyAlignment="1">
      <alignment vertical="center"/>
    </xf>
    <xf numFmtId="165" fontId="3" fillId="0" borderId="9" xfId="1" applyFont="1" applyFill="1" applyBorder="1" applyAlignment="1">
      <alignment horizontal="left" vertical="top" wrapText="1"/>
    </xf>
    <xf numFmtId="165" fontId="11" fillId="0" borderId="9" xfId="1" applyFont="1" applyFill="1" applyBorder="1" applyAlignment="1">
      <alignment horizontal="left" vertical="top" wrapText="1"/>
    </xf>
    <xf numFmtId="0" fontId="6" fillId="0" borderId="0" xfId="0" applyFont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3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0" fontId="13" fillId="0" borderId="13" xfId="3" applyFont="1" applyBorder="1" applyAlignment="1">
      <alignment horizontal="center" vertical="center"/>
    </xf>
    <xf numFmtId="165" fontId="13" fillId="0" borderId="13" xfId="1" applyFont="1" applyBorder="1" applyAlignment="1">
      <alignment vertical="center"/>
    </xf>
    <xf numFmtId="10" fontId="13" fillId="0" borderId="13" xfId="2" applyNumberFormat="1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24" xfId="3" applyFont="1" applyBorder="1" applyAlignment="1">
      <alignment horizontal="left" vertical="center"/>
    </xf>
    <xf numFmtId="0" fontId="3" fillId="0" borderId="30" xfId="3" applyFont="1" applyBorder="1" applyAlignment="1">
      <alignment horizontal="left" vertical="center"/>
    </xf>
    <xf numFmtId="0" fontId="3" fillId="0" borderId="20" xfId="3" applyFont="1" applyBorder="1" applyAlignment="1">
      <alignment horizontal="left" vertical="center"/>
    </xf>
    <xf numFmtId="0" fontId="3" fillId="0" borderId="14" xfId="3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/>
    </xf>
    <xf numFmtId="0" fontId="3" fillId="0" borderId="6" xfId="3" applyFont="1" applyBorder="1" applyAlignment="1">
      <alignment horizontal="left" vertical="center"/>
    </xf>
    <xf numFmtId="0" fontId="4" fillId="0" borderId="28" xfId="3" applyFont="1" applyBorder="1" applyAlignment="1">
      <alignment horizontal="left" vertical="center"/>
    </xf>
    <xf numFmtId="0" fontId="3" fillId="0" borderId="28" xfId="3" applyFont="1" applyBorder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165" fontId="4" fillId="0" borderId="13" xfId="1" applyFont="1" applyBorder="1" applyAlignment="1">
      <alignment vertical="center"/>
    </xf>
    <xf numFmtId="165" fontId="3" fillId="0" borderId="13" xfId="1" applyFont="1" applyBorder="1" applyAlignment="1">
      <alignment vertical="center"/>
    </xf>
    <xf numFmtId="165" fontId="3" fillId="0" borderId="13" xfId="1" applyFont="1" applyBorder="1" applyAlignment="1">
      <alignment horizontal="left" vertical="center"/>
    </xf>
    <xf numFmtId="10" fontId="3" fillId="0" borderId="13" xfId="2" applyNumberFormat="1" applyFont="1" applyBorder="1" applyAlignment="1">
      <alignment vertical="center"/>
    </xf>
    <xf numFmtId="165" fontId="14" fillId="0" borderId="13" xfId="1" applyFont="1" applyBorder="1" applyAlignment="1">
      <alignment vertical="center"/>
    </xf>
    <xf numFmtId="0" fontId="4" fillId="0" borderId="9" xfId="0" quotePrefix="1" applyFont="1" applyBorder="1" applyAlignment="1">
      <alignment horizontal="center" vertical="center"/>
    </xf>
    <xf numFmtId="0" fontId="3" fillId="0" borderId="17" xfId="0" quotePrefix="1" applyFont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165" fontId="3" fillId="0" borderId="0" xfId="1" applyFont="1" applyBorder="1" applyAlignment="1">
      <alignment vertical="center"/>
    </xf>
    <xf numFmtId="165" fontId="3" fillId="0" borderId="0" xfId="1" applyFont="1" applyBorder="1" applyAlignment="1">
      <alignment horizontal="left" vertical="center"/>
    </xf>
    <xf numFmtId="165" fontId="4" fillId="2" borderId="15" xfId="1" applyFont="1" applyFill="1" applyBorder="1" applyAlignment="1">
      <alignment vertical="center"/>
    </xf>
    <xf numFmtId="165" fontId="4" fillId="0" borderId="0" xfId="1" applyFont="1" applyBorder="1" applyAlignment="1">
      <alignment vertical="center"/>
    </xf>
    <xf numFmtId="165" fontId="3" fillId="0" borderId="20" xfId="1" applyFont="1" applyBorder="1" applyAlignment="1">
      <alignment vertical="center"/>
    </xf>
    <xf numFmtId="165" fontId="3" fillId="0" borderId="15" xfId="1" applyFont="1" applyBorder="1" applyAlignment="1">
      <alignment horizontal="left" vertical="center"/>
    </xf>
    <xf numFmtId="165" fontId="3" fillId="0" borderId="15" xfId="1" applyFont="1" applyBorder="1" applyAlignment="1">
      <alignment vertical="center"/>
    </xf>
    <xf numFmtId="166" fontId="3" fillId="0" borderId="13" xfId="1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66" fontId="4" fillId="0" borderId="14" xfId="0" applyNumberFormat="1" applyFont="1" applyFill="1" applyBorder="1" applyAlignment="1">
      <alignment vertical="center"/>
    </xf>
    <xf numFmtId="165" fontId="4" fillId="0" borderId="13" xfId="0" applyNumberFormat="1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166" fontId="3" fillId="0" borderId="23" xfId="1" applyNumberFormat="1" applyFont="1" applyBorder="1" applyAlignment="1">
      <alignment vertical="center"/>
    </xf>
    <xf numFmtId="166" fontId="3" fillId="0" borderId="30" xfId="1" applyNumberFormat="1" applyFont="1" applyBorder="1" applyAlignment="1">
      <alignment vertical="center"/>
    </xf>
    <xf numFmtId="165" fontId="3" fillId="0" borderId="30" xfId="1" applyFont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166" fontId="3" fillId="0" borderId="14" xfId="1" applyNumberFormat="1" applyFont="1" applyBorder="1" applyAlignment="1">
      <alignment vertical="center"/>
    </xf>
    <xf numFmtId="165" fontId="3" fillId="0" borderId="14" xfId="1" applyFont="1" applyBorder="1" applyAlignment="1">
      <alignment horizontal="right" vertical="center"/>
    </xf>
    <xf numFmtId="166" fontId="3" fillId="0" borderId="0" xfId="1" applyNumberFormat="1" applyFont="1" applyAlignment="1">
      <alignment vertical="center" wrapText="1"/>
    </xf>
    <xf numFmtId="165" fontId="4" fillId="2" borderId="25" xfId="1" applyFont="1" applyFill="1" applyBorder="1" applyAlignment="1">
      <alignment vertical="center"/>
    </xf>
    <xf numFmtId="166" fontId="3" fillId="2" borderId="23" xfId="1" applyNumberFormat="1" applyFont="1" applyFill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166" fontId="4" fillId="0" borderId="13" xfId="1" applyNumberFormat="1" applyFont="1" applyBorder="1" applyAlignment="1">
      <alignment vertical="center"/>
    </xf>
    <xf numFmtId="166" fontId="4" fillId="0" borderId="13" xfId="1" applyNumberFormat="1" applyFont="1" applyBorder="1" applyAlignment="1">
      <alignment horizontal="center" vertical="center"/>
    </xf>
    <xf numFmtId="165" fontId="3" fillId="0" borderId="13" xfId="1" quotePrefix="1" applyFont="1" applyBorder="1" applyAlignment="1">
      <alignment horizontal="left" vertical="center"/>
    </xf>
    <xf numFmtId="165" fontId="4" fillId="0" borderId="17" xfId="1" applyFont="1" applyBorder="1" applyAlignment="1">
      <alignment vertical="center"/>
    </xf>
    <xf numFmtId="166" fontId="3" fillId="0" borderId="2" xfId="1" applyNumberFormat="1" applyFont="1" applyBorder="1" applyAlignment="1">
      <alignment vertical="center"/>
    </xf>
    <xf numFmtId="166" fontId="3" fillId="0" borderId="17" xfId="1" applyNumberFormat="1" applyFont="1" applyBorder="1" applyAlignment="1">
      <alignment vertical="center"/>
    </xf>
    <xf numFmtId="166" fontId="4" fillId="0" borderId="11" xfId="1" applyNumberFormat="1" applyFont="1" applyBorder="1" applyAlignment="1">
      <alignment vertical="center"/>
    </xf>
    <xf numFmtId="166" fontId="4" fillId="0" borderId="2" xfId="1" applyNumberFormat="1" applyFont="1" applyBorder="1" applyAlignment="1">
      <alignment vertical="center"/>
    </xf>
    <xf numFmtId="166" fontId="3" fillId="0" borderId="1" xfId="1" applyNumberFormat="1" applyFont="1" applyBorder="1" applyAlignment="1">
      <alignment vertical="center"/>
    </xf>
    <xf numFmtId="166" fontId="4" fillId="0" borderId="1" xfId="1" applyNumberFormat="1" applyFont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9" xfId="1" applyNumberFormat="1" applyFont="1" applyFill="1" applyBorder="1" applyAlignment="1">
      <alignment vertical="center"/>
    </xf>
    <xf numFmtId="166" fontId="4" fillId="0" borderId="9" xfId="1" applyNumberFormat="1" applyFont="1" applyFill="1" applyBorder="1" applyAlignment="1">
      <alignment vertical="center"/>
    </xf>
    <xf numFmtId="166" fontId="4" fillId="0" borderId="18" xfId="1" applyNumberFormat="1" applyFont="1" applyBorder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24" xfId="3" applyFont="1" applyBorder="1" applyAlignment="1">
      <alignment horizontal="center" vertical="center"/>
    </xf>
    <xf numFmtId="0" fontId="3" fillId="0" borderId="20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4" fillId="0" borderId="26" xfId="3" applyFont="1" applyBorder="1" applyAlignment="1">
      <alignment horizontal="left" vertical="center"/>
    </xf>
    <xf numFmtId="0" fontId="4" fillId="0" borderId="18" xfId="3" applyFont="1" applyBorder="1" applyAlignment="1">
      <alignment horizontal="left" vertical="center"/>
    </xf>
    <xf numFmtId="0" fontId="4" fillId="0" borderId="29" xfId="3" applyFont="1" applyBorder="1" applyAlignment="1">
      <alignment horizontal="left" vertical="center"/>
    </xf>
    <xf numFmtId="0" fontId="3" fillId="0" borderId="29" xfId="3" applyFont="1" applyBorder="1" applyAlignment="1">
      <alignment horizontal="left" vertical="center"/>
    </xf>
    <xf numFmtId="166" fontId="4" fillId="0" borderId="16" xfId="1" applyNumberFormat="1" applyFont="1" applyBorder="1" applyAlignment="1">
      <alignment vertical="center"/>
    </xf>
    <xf numFmtId="166" fontId="4" fillId="0" borderId="17" xfId="1" applyNumberFormat="1" applyFont="1" applyBorder="1" applyAlignment="1">
      <alignment vertical="center"/>
    </xf>
    <xf numFmtId="166" fontId="3" fillId="3" borderId="23" xfId="1" applyNumberFormat="1" applyFont="1" applyFill="1" applyBorder="1" applyAlignment="1">
      <alignment vertical="center"/>
    </xf>
    <xf numFmtId="166" fontId="3" fillId="0" borderId="16" xfId="1" applyNumberFormat="1" applyFont="1" applyBorder="1" applyAlignment="1">
      <alignment vertical="center"/>
    </xf>
    <xf numFmtId="165" fontId="3" fillId="0" borderId="13" xfId="1" applyNumberFormat="1" applyFont="1" applyBorder="1" applyAlignment="1">
      <alignment vertical="center"/>
    </xf>
    <xf numFmtId="165" fontId="3" fillId="0" borderId="23" xfId="1" applyNumberFormat="1" applyFont="1" applyBorder="1" applyAlignment="1">
      <alignment vertical="center"/>
    </xf>
    <xf numFmtId="165" fontId="4" fillId="0" borderId="14" xfId="0" applyNumberFormat="1" applyFont="1" applyFill="1" applyBorder="1" applyAlignment="1">
      <alignment vertical="center"/>
    </xf>
    <xf numFmtId="10" fontId="3" fillId="0" borderId="13" xfId="1" applyNumberFormat="1" applyFont="1" applyBorder="1" applyAlignment="1">
      <alignment vertical="center"/>
    </xf>
    <xf numFmtId="165" fontId="3" fillId="0" borderId="13" xfId="1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6" fillId="0" borderId="1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6" xfId="3" applyFont="1" applyBorder="1" applyAlignment="1">
      <alignment vertical="center"/>
    </xf>
    <xf numFmtId="0" fontId="6" fillId="0" borderId="0" xfId="3" applyFont="1" applyBorder="1" applyAlignment="1">
      <alignment horizontal="left" vertical="center" wrapText="1"/>
    </xf>
    <xf numFmtId="0" fontId="6" fillId="0" borderId="18" xfId="3" applyFont="1" applyBorder="1" applyAlignment="1">
      <alignment vertical="center"/>
    </xf>
    <xf numFmtId="166" fontId="3" fillId="0" borderId="9" xfId="1" applyNumberFormat="1" applyFont="1" applyBorder="1" applyAlignment="1">
      <alignment horizontal="right" vertical="center"/>
    </xf>
    <xf numFmtId="166" fontId="4" fillId="0" borderId="13" xfId="1" applyNumberFormat="1" applyFont="1" applyFill="1" applyBorder="1" applyAlignment="1">
      <alignment horizontal="right" vertical="center"/>
    </xf>
    <xf numFmtId="166" fontId="3" fillId="0" borderId="17" xfId="1" applyNumberFormat="1" applyFont="1" applyBorder="1" applyAlignment="1">
      <alignment horizontal="right" vertical="center"/>
    </xf>
    <xf numFmtId="166" fontId="4" fillId="0" borderId="0" xfId="1" applyNumberFormat="1" applyFont="1" applyBorder="1" applyAlignment="1">
      <alignment vertical="center"/>
    </xf>
    <xf numFmtId="166" fontId="3" fillId="0" borderId="0" xfId="1" applyNumberFormat="1" applyFont="1" applyBorder="1" applyAlignment="1">
      <alignment vertical="center"/>
    </xf>
    <xf numFmtId="165" fontId="4" fillId="0" borderId="28" xfId="1" applyFont="1" applyFill="1" applyBorder="1" applyAlignment="1">
      <alignment horizontal="left" vertical="center"/>
    </xf>
    <xf numFmtId="165" fontId="4" fillId="0" borderId="0" xfId="1" applyFont="1" applyFill="1" applyBorder="1" applyAlignment="1">
      <alignment horizontal="left" vertical="center"/>
    </xf>
    <xf numFmtId="165" fontId="4" fillId="0" borderId="0" xfId="0" applyNumberFormat="1" applyFont="1" applyBorder="1" applyAlignment="1">
      <alignment horizontal="center" vertical="center"/>
    </xf>
    <xf numFmtId="165" fontId="4" fillId="0" borderId="28" xfId="0" applyNumberFormat="1" applyFont="1" applyBorder="1" applyAlignment="1">
      <alignment horizontal="center" vertical="center"/>
    </xf>
    <xf numFmtId="0" fontId="4" fillId="0" borderId="0" xfId="3" applyFont="1" applyBorder="1" applyAlignment="1">
      <alignment horizontal="left" vertical="center"/>
    </xf>
    <xf numFmtId="0" fontId="6" fillId="0" borderId="29" xfId="3" applyFont="1" applyBorder="1" applyAlignment="1">
      <alignment horizontal="left" vertical="center" wrapText="1"/>
    </xf>
    <xf numFmtId="0" fontId="6" fillId="0" borderId="19" xfId="3" applyFont="1" applyBorder="1" applyAlignment="1">
      <alignment horizontal="left" vertical="center" wrapText="1"/>
    </xf>
    <xf numFmtId="0" fontId="6" fillId="0" borderId="26" xfId="3" applyFont="1" applyBorder="1" applyAlignment="1">
      <alignment vertical="center"/>
    </xf>
    <xf numFmtId="0" fontId="6" fillId="0" borderId="28" xfId="3" applyFont="1" applyBorder="1" applyAlignment="1">
      <alignment vertical="center"/>
    </xf>
    <xf numFmtId="0" fontId="6" fillId="0" borderId="27" xfId="3" applyFont="1" applyBorder="1" applyAlignment="1">
      <alignment vertical="center"/>
    </xf>
    <xf numFmtId="0" fontId="6" fillId="0" borderId="28" xfId="3" applyFont="1" applyBorder="1" applyAlignment="1">
      <alignment horizontal="left" vertical="center" wrapText="1"/>
    </xf>
    <xf numFmtId="166" fontId="3" fillId="0" borderId="0" xfId="0" applyNumberFormat="1" applyFont="1" applyAlignment="1">
      <alignment vertical="center"/>
    </xf>
    <xf numFmtId="164" fontId="15" fillId="0" borderId="9" xfId="0" applyNumberFormat="1" applyFont="1" applyFill="1" applyBorder="1" applyAlignment="1">
      <alignment vertical="top" wrapText="1" readingOrder="1"/>
    </xf>
    <xf numFmtId="0" fontId="3" fillId="0" borderId="9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166" fontId="4" fillId="0" borderId="0" xfId="1" applyNumberFormat="1" applyFont="1" applyBorder="1" applyAlignment="1">
      <alignment horizontal="center" vertical="center"/>
    </xf>
    <xf numFmtId="166" fontId="4" fillId="0" borderId="0" xfId="1" applyNumberFormat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15" fontId="7" fillId="0" borderId="0" xfId="3" applyNumberFormat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5" fontId="7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5" fontId="7" fillId="0" borderId="0" xfId="0" applyNumberFormat="1" applyFont="1" applyAlignment="1">
      <alignment horizontal="center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165" fontId="3" fillId="0" borderId="20" xfId="1" applyFont="1" applyBorder="1" applyAlignment="1">
      <alignment horizontal="left" vertical="center"/>
    </xf>
    <xf numFmtId="165" fontId="3" fillId="0" borderId="15" xfId="1" applyFont="1" applyBorder="1" applyAlignment="1">
      <alignment horizontal="left" vertical="center"/>
    </xf>
    <xf numFmtId="165" fontId="3" fillId="0" borderId="14" xfId="1" applyFont="1" applyBorder="1" applyAlignment="1">
      <alignment horizontal="left" vertical="center"/>
    </xf>
    <xf numFmtId="165" fontId="3" fillId="0" borderId="26" xfId="1" applyFont="1" applyBorder="1" applyAlignment="1">
      <alignment horizontal="center" vertical="center"/>
    </xf>
    <xf numFmtId="165" fontId="3" fillId="0" borderId="27" xfId="1" applyFont="1" applyBorder="1" applyAlignment="1">
      <alignment horizontal="center" vertical="center"/>
    </xf>
    <xf numFmtId="165" fontId="4" fillId="0" borderId="13" xfId="1" applyFont="1" applyFill="1" applyBorder="1" applyAlignment="1">
      <alignment horizontal="left" vertical="center"/>
    </xf>
    <xf numFmtId="165" fontId="4" fillId="0" borderId="20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5" fontId="6" fillId="0" borderId="20" xfId="1" applyFont="1" applyBorder="1" applyAlignment="1">
      <alignment horizontal="left" vertical="center"/>
    </xf>
    <xf numFmtId="165" fontId="6" fillId="0" borderId="15" xfId="1" applyFont="1" applyBorder="1" applyAlignment="1">
      <alignment horizontal="left" vertical="center"/>
    </xf>
    <xf numFmtId="165" fontId="6" fillId="0" borderId="14" xfId="1" applyFont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166" fontId="3" fillId="0" borderId="26" xfId="1" applyNumberFormat="1" applyFont="1" applyBorder="1" applyAlignment="1">
      <alignment horizontal="center" vertical="center"/>
    </xf>
    <xf numFmtId="166" fontId="3" fillId="0" borderId="27" xfId="1" applyNumberFormat="1" applyFont="1" applyBorder="1" applyAlignment="1">
      <alignment horizontal="center" vertical="center"/>
    </xf>
    <xf numFmtId="166" fontId="4" fillId="0" borderId="20" xfId="0" applyNumberFormat="1" applyFont="1" applyBorder="1" applyAlignment="1">
      <alignment horizontal="center" vertical="center"/>
    </xf>
    <xf numFmtId="166" fontId="4" fillId="0" borderId="14" xfId="0" applyNumberFormat="1" applyFont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15" fontId="12" fillId="0" borderId="0" xfId="3" applyNumberFormat="1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15" fontId="7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0" fontId="6" fillId="0" borderId="0" xfId="3" applyFont="1" applyBorder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166" fontId="8" fillId="4" borderId="3" xfId="1" applyNumberFormat="1" applyFont="1" applyFill="1" applyBorder="1" applyAlignment="1">
      <alignment vertical="center"/>
    </xf>
    <xf numFmtId="0" fontId="4" fillId="4" borderId="26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166" fontId="8" fillId="4" borderId="13" xfId="1" applyNumberFormat="1" applyFont="1" applyFill="1" applyBorder="1" applyAlignment="1">
      <alignment vertical="center"/>
    </xf>
    <xf numFmtId="0" fontId="4" fillId="4" borderId="16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8" fillId="4" borderId="13" xfId="3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26" xfId="3" applyFont="1" applyFill="1" applyBorder="1" applyAlignment="1">
      <alignment horizontal="center" vertical="center" wrapText="1"/>
    </xf>
    <xf numFmtId="0" fontId="4" fillId="4" borderId="27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/>
    </xf>
    <xf numFmtId="0" fontId="4" fillId="4" borderId="12" xfId="3" applyFont="1" applyFill="1" applyBorder="1" applyAlignment="1">
      <alignment horizontal="center" vertical="center" wrapText="1"/>
    </xf>
    <xf numFmtId="0" fontId="4" fillId="4" borderId="8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/>
    </xf>
    <xf numFmtId="0" fontId="4" fillId="4" borderId="10" xfId="3" applyFont="1" applyFill="1" applyBorder="1" applyAlignment="1">
      <alignment horizontal="center" vertical="center" wrapText="1"/>
    </xf>
    <xf numFmtId="0" fontId="4" fillId="4" borderId="22" xfId="3" applyFont="1" applyFill="1" applyBorder="1" applyAlignment="1">
      <alignment horizontal="center" vertical="center" wrapText="1"/>
    </xf>
    <xf numFmtId="0" fontId="4" fillId="4" borderId="31" xfId="3" applyFont="1" applyFill="1" applyBorder="1" applyAlignment="1">
      <alignment horizontal="center" vertical="center" wrapText="1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view="pageBreakPreview" topLeftCell="A31" workbookViewId="0">
      <selection activeCell="C37" sqref="C37:D38"/>
    </sheetView>
  </sheetViews>
  <sheetFormatPr defaultRowHeight="17.100000000000001" customHeight="1" x14ac:dyDescent="0.2"/>
  <cols>
    <col min="1" max="1" width="4.7109375" style="1" customWidth="1"/>
    <col min="2" max="2" width="40.42578125" style="1" customWidth="1"/>
    <col min="3" max="4" width="20.7109375" style="1" customWidth="1"/>
    <col min="5" max="5" width="9.140625" style="1"/>
    <col min="6" max="6" width="13.28515625" style="1" customWidth="1"/>
    <col min="7" max="7" width="14.140625" style="1" bestFit="1" customWidth="1"/>
    <col min="8" max="16384" width="9.140625" style="1"/>
  </cols>
  <sheetData>
    <row r="1" spans="1:4" ht="15" customHeight="1" x14ac:dyDescent="0.2">
      <c r="A1" s="173" t="s">
        <v>79</v>
      </c>
      <c r="B1" s="173"/>
      <c r="C1" s="173"/>
      <c r="D1" s="173"/>
    </row>
    <row r="2" spans="1:4" ht="12.75" customHeight="1" x14ac:dyDescent="0.2">
      <c r="A2" s="173" t="s">
        <v>237</v>
      </c>
      <c r="B2" s="173"/>
      <c r="C2" s="173"/>
      <c r="D2" s="173"/>
    </row>
    <row r="3" spans="1:4" ht="15.95" customHeight="1" x14ac:dyDescent="0.2">
      <c r="A3" s="173" t="s">
        <v>256</v>
      </c>
      <c r="B3" s="173"/>
      <c r="C3" s="173"/>
      <c r="D3" s="173"/>
    </row>
    <row r="4" spans="1:4" ht="3" customHeight="1" x14ac:dyDescent="0.2"/>
    <row r="5" spans="1:4" ht="14.25" customHeight="1" x14ac:dyDescent="0.2">
      <c r="D5" s="60" t="s">
        <v>81</v>
      </c>
    </row>
    <row r="6" spans="1:4" s="2" customFormat="1" ht="15.95" customHeight="1" x14ac:dyDescent="0.2">
      <c r="A6" s="221" t="s">
        <v>0</v>
      </c>
      <c r="B6" s="221" t="s">
        <v>100</v>
      </c>
      <c r="C6" s="231" t="s">
        <v>260</v>
      </c>
      <c r="D6" s="231" t="s">
        <v>261</v>
      </c>
    </row>
    <row r="7" spans="1:4" s="2" customFormat="1" ht="15.95" customHeight="1" thickBot="1" x14ac:dyDescent="0.25">
      <c r="A7" s="223"/>
      <c r="B7" s="223"/>
      <c r="C7" s="224" t="s">
        <v>259</v>
      </c>
      <c r="D7" s="224" t="s">
        <v>259</v>
      </c>
    </row>
    <row r="8" spans="1:4" ht="15.95" customHeight="1" thickTop="1" x14ac:dyDescent="0.2">
      <c r="A8" s="55">
        <v>1</v>
      </c>
      <c r="B8" s="56" t="s">
        <v>51</v>
      </c>
      <c r="C8" s="120">
        <v>607470</v>
      </c>
      <c r="D8" s="120">
        <v>536842</v>
      </c>
    </row>
    <row r="9" spans="1:4" ht="15.95" customHeight="1" x14ac:dyDescent="0.2">
      <c r="A9" s="28">
        <v>2</v>
      </c>
      <c r="B9" s="57" t="s">
        <v>52</v>
      </c>
      <c r="C9" s="30">
        <v>0</v>
      </c>
      <c r="D9" s="30">
        <v>0</v>
      </c>
    </row>
    <row r="10" spans="1:4" ht="15.95" customHeight="1" x14ac:dyDescent="0.2">
      <c r="A10" s="28">
        <v>3</v>
      </c>
      <c r="B10" s="57" t="s">
        <v>77</v>
      </c>
      <c r="C10" s="30">
        <v>0</v>
      </c>
      <c r="D10" s="30">
        <v>0</v>
      </c>
    </row>
    <row r="11" spans="1:4" ht="15.95" customHeight="1" x14ac:dyDescent="0.2">
      <c r="A11" s="28">
        <v>4</v>
      </c>
      <c r="B11" s="57" t="s">
        <v>78</v>
      </c>
      <c r="C11" s="30">
        <v>17266361</v>
      </c>
      <c r="D11" s="30">
        <v>13026735</v>
      </c>
    </row>
    <row r="12" spans="1:4" ht="15.95" customHeight="1" x14ac:dyDescent="0.2">
      <c r="A12" s="172">
        <v>5</v>
      </c>
      <c r="B12" s="58" t="s">
        <v>55</v>
      </c>
      <c r="C12" s="30">
        <f>SUM(C13:C17)</f>
        <v>23938498</v>
      </c>
      <c r="D12" s="30">
        <f>SUM(D13:D17)</f>
        <v>19880754</v>
      </c>
    </row>
    <row r="13" spans="1:4" ht="15.95" customHeight="1" x14ac:dyDescent="0.2">
      <c r="A13" s="172"/>
      <c r="B13" s="58" t="s">
        <v>56</v>
      </c>
      <c r="C13" s="30">
        <v>23792382</v>
      </c>
      <c r="D13" s="30">
        <v>19622460</v>
      </c>
    </row>
    <row r="14" spans="1:4" ht="15.95" customHeight="1" x14ac:dyDescent="0.2">
      <c r="A14" s="172"/>
      <c r="B14" s="58" t="s">
        <v>71</v>
      </c>
      <c r="C14" s="30">
        <v>0</v>
      </c>
      <c r="D14" s="30">
        <v>0</v>
      </c>
    </row>
    <row r="15" spans="1:4" ht="15.95" customHeight="1" x14ac:dyDescent="0.2">
      <c r="A15" s="172"/>
      <c r="B15" s="58" t="s">
        <v>57</v>
      </c>
      <c r="C15" s="30">
        <v>38302</v>
      </c>
      <c r="D15" s="30">
        <v>48927</v>
      </c>
    </row>
    <row r="16" spans="1:4" ht="15.95" customHeight="1" x14ac:dyDescent="0.2">
      <c r="A16" s="172"/>
      <c r="B16" s="58" t="s">
        <v>72</v>
      </c>
      <c r="C16" s="30">
        <v>107814</v>
      </c>
      <c r="D16" s="30">
        <v>209367</v>
      </c>
    </row>
    <row r="17" spans="1:4" ht="15.95" customHeight="1" x14ac:dyDescent="0.2">
      <c r="A17" s="172"/>
      <c r="B17" s="58" t="s">
        <v>58</v>
      </c>
      <c r="C17" s="30">
        <v>0</v>
      </c>
      <c r="D17" s="30">
        <v>0</v>
      </c>
    </row>
    <row r="18" spans="1:4" ht="15.95" customHeight="1" x14ac:dyDescent="0.2">
      <c r="A18" s="172">
        <v>6</v>
      </c>
      <c r="B18" s="58" t="s">
        <v>59</v>
      </c>
      <c r="C18" s="30">
        <f>SUM(C19:C21)</f>
        <v>150000</v>
      </c>
      <c r="D18" s="30">
        <f>SUM(D19:D21)</f>
        <v>0</v>
      </c>
    </row>
    <row r="19" spans="1:4" ht="15.95" customHeight="1" x14ac:dyDescent="0.2">
      <c r="A19" s="172"/>
      <c r="B19" s="58" t="s">
        <v>73</v>
      </c>
      <c r="C19" s="30">
        <v>150000</v>
      </c>
      <c r="D19" s="30"/>
    </row>
    <row r="20" spans="1:4" ht="15.95" customHeight="1" x14ac:dyDescent="0.2">
      <c r="A20" s="172"/>
      <c r="B20" s="58" t="s">
        <v>60</v>
      </c>
      <c r="C20" s="30">
        <v>0</v>
      </c>
      <c r="D20" s="30"/>
    </row>
    <row r="21" spans="1:4" ht="15.95" customHeight="1" x14ac:dyDescent="0.2">
      <c r="A21" s="172"/>
      <c r="B21" s="58" t="s">
        <v>61</v>
      </c>
      <c r="C21" s="30">
        <v>0</v>
      </c>
      <c r="D21" s="30">
        <v>0</v>
      </c>
    </row>
    <row r="22" spans="1:4" ht="15.95" customHeight="1" x14ac:dyDescent="0.2">
      <c r="A22" s="28">
        <v>7</v>
      </c>
      <c r="B22" s="58" t="s">
        <v>53</v>
      </c>
      <c r="C22" s="30">
        <v>0</v>
      </c>
      <c r="D22" s="30">
        <v>0</v>
      </c>
    </row>
    <row r="23" spans="1:4" ht="15.95" customHeight="1" x14ac:dyDescent="0.2">
      <c r="A23" s="172">
        <v>8</v>
      </c>
      <c r="B23" s="58" t="s">
        <v>70</v>
      </c>
      <c r="C23" s="30">
        <f>SUM(C24:C25)</f>
        <v>597604</v>
      </c>
      <c r="D23" s="30">
        <f>SUM(D24:D25)</f>
        <v>722199</v>
      </c>
    </row>
    <row r="24" spans="1:4" ht="15.95" customHeight="1" x14ac:dyDescent="0.2">
      <c r="A24" s="172"/>
      <c r="B24" s="58" t="s">
        <v>62</v>
      </c>
      <c r="C24" s="30">
        <v>143432</v>
      </c>
      <c r="D24" s="30">
        <v>156403</v>
      </c>
    </row>
    <row r="25" spans="1:4" ht="15.95" customHeight="1" x14ac:dyDescent="0.2">
      <c r="A25" s="172"/>
      <c r="B25" s="58" t="s">
        <v>63</v>
      </c>
      <c r="C25" s="30">
        <v>454172</v>
      </c>
      <c r="D25" s="30">
        <v>565796</v>
      </c>
    </row>
    <row r="26" spans="1:4" ht="15.95" customHeight="1" x14ac:dyDescent="0.2">
      <c r="A26" s="28">
        <v>9</v>
      </c>
      <c r="B26" s="59" t="s">
        <v>54</v>
      </c>
      <c r="C26" s="30">
        <v>0</v>
      </c>
      <c r="D26" s="30">
        <v>0</v>
      </c>
    </row>
    <row r="27" spans="1:4" ht="15.95" customHeight="1" x14ac:dyDescent="0.2">
      <c r="A27" s="172">
        <v>10</v>
      </c>
      <c r="B27" s="58" t="s">
        <v>74</v>
      </c>
      <c r="C27" s="30">
        <v>0</v>
      </c>
      <c r="D27" s="30">
        <v>0</v>
      </c>
    </row>
    <row r="28" spans="1:4" ht="15.95" customHeight="1" x14ac:dyDescent="0.2">
      <c r="A28" s="172"/>
      <c r="B28" s="58" t="s">
        <v>75</v>
      </c>
      <c r="C28" s="30">
        <v>0</v>
      </c>
      <c r="D28" s="30">
        <v>0</v>
      </c>
    </row>
    <row r="29" spans="1:4" ht="15.95" customHeight="1" x14ac:dyDescent="0.2">
      <c r="A29" s="28">
        <v>11</v>
      </c>
      <c r="B29" s="58" t="s">
        <v>64</v>
      </c>
      <c r="C29" s="30">
        <v>0</v>
      </c>
      <c r="D29" s="30">
        <v>0</v>
      </c>
    </row>
    <row r="30" spans="1:4" ht="15.95" customHeight="1" x14ac:dyDescent="0.2">
      <c r="A30" s="28">
        <v>12</v>
      </c>
      <c r="B30" s="58" t="s">
        <v>65</v>
      </c>
      <c r="C30" s="30">
        <v>69263</v>
      </c>
      <c r="D30" s="30">
        <v>69263</v>
      </c>
    </row>
    <row r="31" spans="1:4" ht="15.95" customHeight="1" x14ac:dyDescent="0.2">
      <c r="A31" s="172">
        <v>13</v>
      </c>
      <c r="B31" s="58" t="s">
        <v>66</v>
      </c>
      <c r="C31" s="30">
        <v>1258660</v>
      </c>
      <c r="D31" s="30">
        <v>1117489</v>
      </c>
    </row>
    <row r="32" spans="1:4" ht="15.95" customHeight="1" x14ac:dyDescent="0.2">
      <c r="A32" s="172"/>
      <c r="B32" s="58" t="s">
        <v>67</v>
      </c>
      <c r="C32" s="30">
        <v>998399</v>
      </c>
      <c r="D32" s="30">
        <v>914316</v>
      </c>
    </row>
    <row r="33" spans="1:7" ht="15.95" customHeight="1" x14ac:dyDescent="0.2">
      <c r="A33" s="172">
        <v>14</v>
      </c>
      <c r="B33" s="58" t="s">
        <v>68</v>
      </c>
      <c r="C33" s="30">
        <v>0</v>
      </c>
      <c r="D33" s="30">
        <v>0</v>
      </c>
    </row>
    <row r="34" spans="1:7" ht="15.95" customHeight="1" x14ac:dyDescent="0.2">
      <c r="A34" s="172"/>
      <c r="B34" s="58" t="s">
        <v>69</v>
      </c>
      <c r="C34" s="30">
        <v>0</v>
      </c>
      <c r="D34" s="30">
        <v>0</v>
      </c>
      <c r="G34" s="11"/>
    </row>
    <row r="35" spans="1:7" ht="15.95" customHeight="1" x14ac:dyDescent="0.2">
      <c r="A35" s="34">
        <v>15</v>
      </c>
      <c r="B35" s="49" t="s">
        <v>76</v>
      </c>
      <c r="C35" s="121">
        <v>390425</v>
      </c>
      <c r="D35" s="121">
        <v>447797</v>
      </c>
    </row>
    <row r="36" spans="1:7" s="12" customFormat="1" ht="24" customHeight="1" thickBot="1" x14ac:dyDescent="0.25">
      <c r="A36" s="218" t="s">
        <v>80</v>
      </c>
      <c r="B36" s="219"/>
      <c r="C36" s="220">
        <f>C8+C9+C10+C11+C12+C18+C22-C23+C26+C27-C28+C29+C30+C31-C32+C33+C34+C35</f>
        <v>42084674</v>
      </c>
      <c r="D36" s="220">
        <f>D8+D9+D10+D11+D12+D18+D22-D23+D26+D27-D28+D29+D30+D31-D32+D33+D34+D35</f>
        <v>33442365</v>
      </c>
    </row>
    <row r="37" spans="1:7" s="2" customFormat="1" ht="15.95" customHeight="1" thickTop="1" x14ac:dyDescent="0.2">
      <c r="A37" s="221" t="s">
        <v>0</v>
      </c>
      <c r="B37" s="221" t="s">
        <v>82</v>
      </c>
      <c r="C37" s="231" t="s">
        <v>260</v>
      </c>
      <c r="D37" s="231" t="s">
        <v>261</v>
      </c>
    </row>
    <row r="38" spans="1:7" s="2" customFormat="1" ht="15.95" customHeight="1" thickBot="1" x14ac:dyDescent="0.25">
      <c r="A38" s="223"/>
      <c r="B38" s="223"/>
      <c r="C38" s="224" t="s">
        <v>259</v>
      </c>
      <c r="D38" s="224" t="s">
        <v>259</v>
      </c>
    </row>
    <row r="39" spans="1:7" ht="15.95" customHeight="1" thickTop="1" x14ac:dyDescent="0.2">
      <c r="A39" s="31">
        <v>1</v>
      </c>
      <c r="B39" s="9" t="s">
        <v>83</v>
      </c>
      <c r="C39" s="30">
        <v>15803</v>
      </c>
      <c r="D39" s="30">
        <v>12812</v>
      </c>
    </row>
    <row r="40" spans="1:7" ht="15.95" customHeight="1" x14ac:dyDescent="0.2">
      <c r="A40" s="31">
        <v>2</v>
      </c>
      <c r="B40" s="9" t="s">
        <v>2</v>
      </c>
      <c r="C40" s="30">
        <v>28213740</v>
      </c>
      <c r="D40" s="30">
        <v>23965130</v>
      </c>
      <c r="F40" s="11"/>
      <c r="G40" s="5"/>
    </row>
    <row r="41" spans="1:7" ht="15.95" customHeight="1" x14ac:dyDescent="0.2">
      <c r="A41" s="31">
        <v>3</v>
      </c>
      <c r="B41" s="9" t="s">
        <v>84</v>
      </c>
      <c r="C41" s="30">
        <f>SUM(C42:C43)</f>
        <v>8207750</v>
      </c>
      <c r="D41" s="30">
        <f>SUM(D42:D43)</f>
        <v>5841582</v>
      </c>
      <c r="F41" s="11"/>
      <c r="G41" s="5"/>
    </row>
    <row r="42" spans="1:7" ht="15.95" customHeight="1" x14ac:dyDescent="0.2">
      <c r="A42" s="9"/>
      <c r="B42" s="9" t="s">
        <v>85</v>
      </c>
      <c r="C42" s="30">
        <v>0</v>
      </c>
      <c r="D42" s="30">
        <v>0</v>
      </c>
    </row>
    <row r="43" spans="1:7" ht="15.95" customHeight="1" x14ac:dyDescent="0.2">
      <c r="A43" s="9"/>
      <c r="B43" s="9" t="s">
        <v>86</v>
      </c>
      <c r="C43" s="30">
        <v>8207750</v>
      </c>
      <c r="D43" s="30">
        <v>5841582</v>
      </c>
    </row>
    <row r="44" spans="1:7" ht="15.95" customHeight="1" x14ac:dyDescent="0.2">
      <c r="A44" s="31">
        <v>4</v>
      </c>
      <c r="B44" s="9" t="s">
        <v>87</v>
      </c>
      <c r="C44" s="30">
        <v>0</v>
      </c>
      <c r="D44" s="30">
        <v>0</v>
      </c>
      <c r="F44" s="11"/>
      <c r="G44" s="5"/>
    </row>
    <row r="45" spans="1:7" ht="15.95" customHeight="1" x14ac:dyDescent="0.2">
      <c r="A45" s="31">
        <v>5</v>
      </c>
      <c r="B45" s="9" t="s">
        <v>88</v>
      </c>
      <c r="C45" s="30">
        <v>0</v>
      </c>
      <c r="D45" s="30">
        <v>0</v>
      </c>
    </row>
    <row r="46" spans="1:7" ht="15.95" customHeight="1" x14ac:dyDescent="0.2">
      <c r="A46" s="31">
        <v>6</v>
      </c>
      <c r="B46" s="9" t="s">
        <v>89</v>
      </c>
      <c r="C46" s="30">
        <v>0</v>
      </c>
      <c r="D46" s="30">
        <v>0</v>
      </c>
    </row>
    <row r="47" spans="1:7" ht="15.95" customHeight="1" x14ac:dyDescent="0.2">
      <c r="A47" s="31">
        <v>7</v>
      </c>
      <c r="B47" s="9" t="s">
        <v>90</v>
      </c>
      <c r="C47" s="30">
        <v>218809</v>
      </c>
      <c r="D47" s="30">
        <v>184737</v>
      </c>
    </row>
    <row r="48" spans="1:7" ht="15.95" customHeight="1" x14ac:dyDescent="0.2">
      <c r="A48" s="31">
        <v>8</v>
      </c>
      <c r="B48" s="9" t="s">
        <v>91</v>
      </c>
      <c r="C48" s="30">
        <v>0</v>
      </c>
      <c r="D48" s="30">
        <v>0</v>
      </c>
    </row>
    <row r="49" spans="1:6" ht="15.95" customHeight="1" x14ac:dyDescent="0.2">
      <c r="A49" s="31">
        <v>9</v>
      </c>
      <c r="B49" s="9" t="s">
        <v>92</v>
      </c>
      <c r="C49" s="30">
        <v>4449770</v>
      </c>
      <c r="D49" s="30">
        <v>3334770</v>
      </c>
    </row>
    <row r="50" spans="1:6" ht="15.95" customHeight="1" x14ac:dyDescent="0.2">
      <c r="A50" s="31">
        <v>10</v>
      </c>
      <c r="B50" s="9" t="s">
        <v>93</v>
      </c>
      <c r="C50" s="30">
        <v>5753</v>
      </c>
      <c r="D50" s="30">
        <v>5753</v>
      </c>
    </row>
    <row r="51" spans="1:6" ht="15.95" customHeight="1" x14ac:dyDescent="0.2">
      <c r="A51" s="31">
        <v>11</v>
      </c>
      <c r="B51" s="9" t="s">
        <v>94</v>
      </c>
      <c r="C51" s="30">
        <v>0</v>
      </c>
      <c r="D51" s="30">
        <v>0</v>
      </c>
    </row>
    <row r="52" spans="1:6" ht="15.95" customHeight="1" x14ac:dyDescent="0.2">
      <c r="A52" s="31">
        <v>12</v>
      </c>
      <c r="B52" s="9" t="s">
        <v>95</v>
      </c>
      <c r="C52" s="30">
        <f>SUM(C53:C55)</f>
        <v>973049</v>
      </c>
      <c r="D52" s="30">
        <f>SUM(D53:D55)</f>
        <v>97581</v>
      </c>
    </row>
    <row r="53" spans="1:6" ht="15.95" customHeight="1" x14ac:dyDescent="0.2">
      <c r="A53" s="9"/>
      <c r="B53" s="9" t="s">
        <v>96</v>
      </c>
      <c r="C53" s="30">
        <v>177243</v>
      </c>
      <c r="D53" s="30">
        <v>115902</v>
      </c>
    </row>
    <row r="54" spans="1:6" ht="15.95" customHeight="1" x14ac:dyDescent="0.2">
      <c r="A54" s="9"/>
      <c r="B54" s="9" t="s">
        <v>97</v>
      </c>
      <c r="C54" s="30">
        <v>31811</v>
      </c>
      <c r="D54" s="30">
        <v>31811</v>
      </c>
    </row>
    <row r="55" spans="1:6" ht="15.95" customHeight="1" x14ac:dyDescent="0.2">
      <c r="A55" s="9"/>
      <c r="B55" s="9" t="s">
        <v>98</v>
      </c>
      <c r="C55" s="30">
        <v>763995</v>
      </c>
      <c r="D55" s="30">
        <v>-50132</v>
      </c>
    </row>
    <row r="56" spans="1:6" s="12" customFormat="1" ht="25.5" customHeight="1" x14ac:dyDescent="0.2">
      <c r="A56" s="225" t="s">
        <v>99</v>
      </c>
      <c r="B56" s="226"/>
      <c r="C56" s="227">
        <f>C39+C40+C41+C44+C45+C46+C47+C48+C49+C50+C51+C52</f>
        <v>42084674</v>
      </c>
      <c r="D56" s="227">
        <f>D39+D40+D41+D44+D45+D46+D47+D48+D49+D50+D51+D52</f>
        <v>33442365</v>
      </c>
      <c r="F56" s="43"/>
    </row>
    <row r="57" spans="1:6" ht="4.5" customHeight="1" x14ac:dyDescent="0.2"/>
    <row r="58" spans="1:6" ht="15.95" customHeight="1" x14ac:dyDescent="0.2"/>
    <row r="59" spans="1:6" ht="12" customHeight="1" x14ac:dyDescent="0.2"/>
    <row r="60" spans="1:6" ht="17.100000000000001" customHeight="1" x14ac:dyDescent="0.2">
      <c r="C60" s="15"/>
      <c r="D60" s="15"/>
    </row>
    <row r="64" spans="1:6" ht="17.100000000000001" customHeight="1" x14ac:dyDescent="0.2">
      <c r="C64" s="11"/>
    </row>
  </sheetData>
  <mergeCells count="15">
    <mergeCell ref="A1:D1"/>
    <mergeCell ref="A2:D2"/>
    <mergeCell ref="A3:D3"/>
    <mergeCell ref="A37:A38"/>
    <mergeCell ref="B37:B38"/>
    <mergeCell ref="A36:B36"/>
    <mergeCell ref="A56:B56"/>
    <mergeCell ref="B6:B7"/>
    <mergeCell ref="A6:A7"/>
    <mergeCell ref="A12:A17"/>
    <mergeCell ref="A18:A21"/>
    <mergeCell ref="A23:A25"/>
    <mergeCell ref="A27:A28"/>
    <mergeCell ref="A31:A32"/>
    <mergeCell ref="A33:A34"/>
  </mergeCells>
  <phoneticPr fontId="2" type="noConversion"/>
  <printOptions horizontalCentered="1"/>
  <pageMargins left="0.73" right="0.23" top="0.47" bottom="0.2" header="0.26" footer="0.21"/>
  <pageSetup paperSize="9" orientation="portrait" horizontalDpi="4294967293" verticalDpi="300" r:id="rId1"/>
  <headerFooter alignWithMargins="0"/>
  <rowBreaks count="1" manualBreakCount="1">
    <brk id="36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view="pageBreakPreview" workbookViewId="0">
      <selection activeCell="E16" sqref="E16"/>
    </sheetView>
  </sheetViews>
  <sheetFormatPr defaultRowHeight="17.100000000000001" customHeight="1" x14ac:dyDescent="0.2"/>
  <cols>
    <col min="1" max="1" width="3.5703125" style="1" customWidth="1"/>
    <col min="2" max="3" width="2.28515625" style="1" customWidth="1"/>
    <col min="4" max="4" width="44.42578125" style="1" customWidth="1"/>
    <col min="5" max="5" width="25" style="1" bestFit="1" customWidth="1"/>
    <col min="6" max="6" width="20.5703125" style="1" bestFit="1" customWidth="1"/>
    <col min="7" max="7" width="1" style="1" customWidth="1"/>
    <col min="8" max="16384" width="9.140625" style="1"/>
  </cols>
  <sheetData>
    <row r="1" spans="1:6" ht="15" customHeight="1" x14ac:dyDescent="0.2">
      <c r="A1" s="173" t="s">
        <v>134</v>
      </c>
      <c r="B1" s="173"/>
      <c r="C1" s="173"/>
      <c r="D1" s="173"/>
      <c r="E1" s="173"/>
      <c r="F1" s="173"/>
    </row>
    <row r="2" spans="1:6" ht="12.75" customHeight="1" x14ac:dyDescent="0.2">
      <c r="A2" s="173" t="s">
        <v>237</v>
      </c>
      <c r="B2" s="173"/>
      <c r="C2" s="173"/>
      <c r="D2" s="173"/>
      <c r="E2" s="173"/>
      <c r="F2" s="173"/>
    </row>
    <row r="3" spans="1:6" ht="15.95" customHeight="1" x14ac:dyDescent="0.2">
      <c r="A3" s="173" t="s">
        <v>251</v>
      </c>
      <c r="B3" s="173"/>
      <c r="C3" s="173"/>
      <c r="D3" s="173"/>
      <c r="E3" s="173"/>
      <c r="F3" s="173"/>
    </row>
    <row r="4" spans="1:6" ht="3" customHeight="1" x14ac:dyDescent="0.2"/>
    <row r="5" spans="1:6" ht="15" customHeight="1" x14ac:dyDescent="0.2">
      <c r="F5" s="60" t="s">
        <v>81</v>
      </c>
    </row>
    <row r="6" spans="1:6" s="2" customFormat="1" ht="17.100000000000001" customHeight="1" x14ac:dyDescent="0.2">
      <c r="A6" s="228" t="s">
        <v>0</v>
      </c>
      <c r="B6" s="229" t="s">
        <v>101</v>
      </c>
      <c r="C6" s="229"/>
      <c r="D6" s="230"/>
      <c r="E6" s="231" t="s">
        <v>260</v>
      </c>
      <c r="F6" s="231" t="s">
        <v>261</v>
      </c>
    </row>
    <row r="7" spans="1:6" s="2" customFormat="1" ht="17.100000000000001" customHeight="1" thickBot="1" x14ac:dyDescent="0.25">
      <c r="A7" s="232"/>
      <c r="B7" s="233"/>
      <c r="C7" s="233"/>
      <c r="D7" s="234"/>
      <c r="E7" s="224" t="s">
        <v>259</v>
      </c>
      <c r="F7" s="224" t="s">
        <v>259</v>
      </c>
    </row>
    <row r="8" spans="1:6" ht="17.100000000000001" customHeight="1" thickTop="1" x14ac:dyDescent="0.2">
      <c r="A8" s="61" t="s">
        <v>3</v>
      </c>
      <c r="B8" s="23" t="s">
        <v>102</v>
      </c>
      <c r="C8" s="23"/>
      <c r="D8" s="3"/>
      <c r="E8" s="122">
        <f>E9+E10+E11+E21</f>
        <v>4064539</v>
      </c>
      <c r="F8" s="123">
        <f>F9+F10+F11+F21</f>
        <v>3495716</v>
      </c>
    </row>
    <row r="9" spans="1:6" ht="17.100000000000001" customHeight="1" x14ac:dyDescent="0.2">
      <c r="A9" s="62"/>
      <c r="B9" s="10" t="s">
        <v>103</v>
      </c>
      <c r="C9" s="10"/>
      <c r="D9" s="4"/>
      <c r="E9" s="124">
        <v>0</v>
      </c>
      <c r="F9" s="30">
        <v>0</v>
      </c>
    </row>
    <row r="10" spans="1:6" ht="17.100000000000001" customHeight="1" x14ac:dyDescent="0.2">
      <c r="A10" s="62"/>
      <c r="B10" s="10" t="s">
        <v>104</v>
      </c>
      <c r="C10" s="4"/>
      <c r="D10" s="10"/>
      <c r="E10" s="124">
        <v>610054</v>
      </c>
      <c r="F10" s="30">
        <v>408293</v>
      </c>
    </row>
    <row r="11" spans="1:6" ht="17.100000000000001" customHeight="1" x14ac:dyDescent="0.2">
      <c r="A11" s="62"/>
      <c r="B11" s="10" t="s">
        <v>105</v>
      </c>
      <c r="C11" s="4"/>
      <c r="D11" s="10"/>
      <c r="E11" s="124">
        <f>E12+E16+E19+E20</f>
        <v>3454485</v>
      </c>
      <c r="F11" s="30">
        <f>F12+F16+F19+F20</f>
        <v>3087423</v>
      </c>
    </row>
    <row r="12" spans="1:6" ht="17.100000000000001" customHeight="1" x14ac:dyDescent="0.2">
      <c r="A12" s="62"/>
      <c r="B12" s="10"/>
      <c r="C12" s="4" t="s">
        <v>106</v>
      </c>
      <c r="D12" s="10"/>
      <c r="E12" s="124">
        <f>SUM(E13:E15)</f>
        <v>3454485</v>
      </c>
      <c r="F12" s="30">
        <f>SUM(F13:F15)</f>
        <v>3070910</v>
      </c>
    </row>
    <row r="13" spans="1:6" ht="17.100000000000001" customHeight="1" x14ac:dyDescent="0.2">
      <c r="A13" s="62"/>
      <c r="B13" s="10"/>
      <c r="C13" s="10"/>
      <c r="D13" s="10" t="s">
        <v>107</v>
      </c>
      <c r="E13" s="124">
        <v>3450595</v>
      </c>
      <c r="F13" s="30">
        <v>3068215</v>
      </c>
    </row>
    <row r="14" spans="1:6" ht="17.100000000000001" customHeight="1" x14ac:dyDescent="0.2">
      <c r="A14" s="62"/>
      <c r="B14" s="10"/>
      <c r="C14" s="10"/>
      <c r="D14" s="10" t="s">
        <v>108</v>
      </c>
      <c r="E14" s="124">
        <v>0</v>
      </c>
      <c r="F14" s="30">
        <v>0</v>
      </c>
    </row>
    <row r="15" spans="1:6" ht="17.100000000000001" customHeight="1" x14ac:dyDescent="0.2">
      <c r="A15" s="62"/>
      <c r="B15" s="10"/>
      <c r="C15" s="10"/>
      <c r="D15" s="10" t="s">
        <v>109</v>
      </c>
      <c r="E15" s="124">
        <v>3890</v>
      </c>
      <c r="F15" s="30">
        <v>2695</v>
      </c>
    </row>
    <row r="16" spans="1:6" ht="17.100000000000001" customHeight="1" x14ac:dyDescent="0.2">
      <c r="A16" s="62"/>
      <c r="B16" s="10"/>
      <c r="C16" s="10" t="s">
        <v>110</v>
      </c>
      <c r="D16" s="10"/>
      <c r="E16" s="124">
        <f>SUM(E17:E18)</f>
        <v>0</v>
      </c>
      <c r="F16" s="30">
        <f>SUM(F17:F18)</f>
        <v>16513</v>
      </c>
    </row>
    <row r="17" spans="1:9" ht="17.100000000000001" customHeight="1" x14ac:dyDescent="0.2">
      <c r="A17" s="62"/>
      <c r="B17" s="10"/>
      <c r="C17" s="10"/>
      <c r="D17" s="10" t="s">
        <v>111</v>
      </c>
      <c r="E17" s="124">
        <v>0</v>
      </c>
      <c r="F17" s="30">
        <v>4798</v>
      </c>
    </row>
    <row r="18" spans="1:9" ht="17.100000000000001" customHeight="1" x14ac:dyDescent="0.2">
      <c r="A18" s="62"/>
      <c r="B18" s="10"/>
      <c r="C18" s="10"/>
      <c r="D18" s="10" t="s">
        <v>112</v>
      </c>
      <c r="E18" s="124">
        <v>0</v>
      </c>
      <c r="F18" s="30">
        <v>11715</v>
      </c>
    </row>
    <row r="19" spans="1:9" ht="17.100000000000001" customHeight="1" x14ac:dyDescent="0.2">
      <c r="A19" s="62"/>
      <c r="B19" s="10"/>
      <c r="C19" s="10" t="s">
        <v>113</v>
      </c>
      <c r="D19" s="10"/>
      <c r="E19" s="124">
        <v>0</v>
      </c>
      <c r="F19" s="30">
        <v>0</v>
      </c>
    </row>
    <row r="20" spans="1:9" ht="17.100000000000001" customHeight="1" x14ac:dyDescent="0.2">
      <c r="A20" s="62"/>
      <c r="B20" s="10"/>
      <c r="C20" s="10" t="s">
        <v>114</v>
      </c>
      <c r="D20" s="10"/>
      <c r="E20" s="124">
        <v>0</v>
      </c>
      <c r="F20" s="30">
        <v>0</v>
      </c>
    </row>
    <row r="21" spans="1:9" ht="17.100000000000001" customHeight="1" x14ac:dyDescent="0.2">
      <c r="A21" s="62"/>
      <c r="B21" s="10" t="s">
        <v>115</v>
      </c>
      <c r="C21" s="10"/>
      <c r="D21" s="4"/>
      <c r="E21" s="124">
        <v>0</v>
      </c>
      <c r="F21" s="30">
        <v>0</v>
      </c>
    </row>
    <row r="22" spans="1:9" ht="17.100000000000001" customHeight="1" x14ac:dyDescent="0.2">
      <c r="A22" s="62" t="s">
        <v>4</v>
      </c>
      <c r="B22" s="10" t="s">
        <v>116</v>
      </c>
      <c r="C22" s="10"/>
      <c r="D22" s="4"/>
      <c r="E22" s="125">
        <f>SUM(E23:E24)</f>
        <v>324957</v>
      </c>
      <c r="F22" s="36">
        <f>SUM(F23:F24)</f>
        <v>201064</v>
      </c>
    </row>
    <row r="23" spans="1:9" ht="17.100000000000001" customHeight="1" x14ac:dyDescent="0.2">
      <c r="A23" s="62"/>
      <c r="B23" s="10" t="s">
        <v>117</v>
      </c>
      <c r="C23" s="10"/>
      <c r="D23" s="4"/>
      <c r="E23" s="124">
        <v>324957</v>
      </c>
      <c r="F23" s="171">
        <v>201064</v>
      </c>
    </row>
    <row r="24" spans="1:9" ht="17.100000000000001" customHeight="1" x14ac:dyDescent="0.2">
      <c r="A24" s="62"/>
      <c r="B24" s="10" t="s">
        <v>118</v>
      </c>
      <c r="C24" s="4"/>
      <c r="D24" s="10"/>
      <c r="E24" s="124">
        <v>0</v>
      </c>
      <c r="F24" s="30">
        <v>0</v>
      </c>
    </row>
    <row r="25" spans="1:9" ht="17.100000000000001" customHeight="1" x14ac:dyDescent="0.2">
      <c r="A25" s="62" t="s">
        <v>5</v>
      </c>
      <c r="B25" s="10" t="s">
        <v>119</v>
      </c>
      <c r="C25" s="10"/>
      <c r="D25" s="4"/>
      <c r="E25" s="125">
        <f>E8-E22</f>
        <v>3739582</v>
      </c>
      <c r="F25" s="36">
        <f>F8-F22</f>
        <v>3294652</v>
      </c>
      <c r="H25" s="11"/>
      <c r="I25" s="11"/>
    </row>
    <row r="26" spans="1:9" ht="17.100000000000001" customHeight="1" x14ac:dyDescent="0.2">
      <c r="A26" s="62" t="s">
        <v>6</v>
      </c>
      <c r="B26" s="10" t="s">
        <v>120</v>
      </c>
      <c r="C26" s="10"/>
      <c r="D26" s="4"/>
      <c r="E26" s="124">
        <v>85933</v>
      </c>
      <c r="F26" s="36">
        <v>8566</v>
      </c>
    </row>
    <row r="27" spans="1:9" ht="17.100000000000001" customHeight="1" x14ac:dyDescent="0.2">
      <c r="A27" s="62" t="s">
        <v>7</v>
      </c>
      <c r="B27" s="10" t="s">
        <v>121</v>
      </c>
      <c r="C27" s="10"/>
      <c r="D27" s="4"/>
      <c r="E27" s="125">
        <f>SUM(E28:E33)</f>
        <v>3046246</v>
      </c>
      <c r="F27" s="36">
        <f>SUM(F28:F33)</f>
        <v>2688971</v>
      </c>
      <c r="G27" s="11"/>
    </row>
    <row r="28" spans="1:9" ht="17.100000000000001" customHeight="1" x14ac:dyDescent="0.2">
      <c r="A28" s="62"/>
      <c r="B28" s="10" t="s">
        <v>122</v>
      </c>
      <c r="C28" s="10"/>
      <c r="D28" s="4"/>
      <c r="E28" s="126">
        <v>290204</v>
      </c>
      <c r="F28" s="127">
        <v>379512</v>
      </c>
      <c r="G28" s="11"/>
    </row>
    <row r="29" spans="1:9" ht="17.100000000000001" customHeight="1" x14ac:dyDescent="0.2">
      <c r="A29" s="62"/>
      <c r="B29" s="10" t="s">
        <v>123</v>
      </c>
      <c r="C29" s="10"/>
      <c r="D29" s="4"/>
      <c r="E29" s="126">
        <v>58305</v>
      </c>
      <c r="F29" s="127">
        <v>47424</v>
      </c>
      <c r="G29" s="11"/>
      <c r="H29" s="11"/>
      <c r="I29" s="11"/>
    </row>
    <row r="30" spans="1:9" ht="17.100000000000001" customHeight="1" x14ac:dyDescent="0.2">
      <c r="A30" s="62"/>
      <c r="B30" s="10" t="s">
        <v>124</v>
      </c>
      <c r="C30" s="10"/>
      <c r="D30" s="4"/>
      <c r="E30" s="126">
        <v>69964</v>
      </c>
      <c r="F30" s="127">
        <v>79383</v>
      </c>
      <c r="G30" s="11"/>
      <c r="I30" s="11"/>
    </row>
    <row r="31" spans="1:9" ht="17.100000000000001" customHeight="1" x14ac:dyDescent="0.2">
      <c r="A31" s="62"/>
      <c r="B31" s="10" t="s">
        <v>125</v>
      </c>
      <c r="C31" s="10"/>
      <c r="D31" s="4"/>
      <c r="E31" s="126">
        <v>24896</v>
      </c>
      <c r="F31" s="127">
        <v>27408</v>
      </c>
      <c r="G31" s="11"/>
      <c r="H31" s="5"/>
    </row>
    <row r="32" spans="1:9" ht="17.100000000000001" customHeight="1" x14ac:dyDescent="0.2">
      <c r="A32" s="62"/>
      <c r="B32" s="10" t="s">
        <v>126</v>
      </c>
      <c r="C32" s="10"/>
      <c r="D32" s="4"/>
      <c r="E32" s="126">
        <v>0</v>
      </c>
      <c r="F32" s="127">
        <v>0</v>
      </c>
      <c r="G32" s="11"/>
    </row>
    <row r="33" spans="1:10" ht="17.100000000000001" customHeight="1" x14ac:dyDescent="0.2">
      <c r="A33" s="62"/>
      <c r="B33" s="10" t="s">
        <v>127</v>
      </c>
      <c r="C33" s="10"/>
      <c r="D33" s="4"/>
      <c r="E33" s="126">
        <v>2602877</v>
      </c>
      <c r="F33" s="127">
        <v>2155244</v>
      </c>
      <c r="G33" s="11"/>
    </row>
    <row r="34" spans="1:10" ht="17.100000000000001" customHeight="1" x14ac:dyDescent="0.2">
      <c r="A34" s="62" t="s">
        <v>8</v>
      </c>
      <c r="B34" s="10" t="s">
        <v>128</v>
      </c>
      <c r="C34" s="10"/>
      <c r="D34" s="4"/>
      <c r="E34" s="126">
        <v>2980</v>
      </c>
      <c r="F34" s="128">
        <v>27342</v>
      </c>
      <c r="G34" s="11"/>
    </row>
    <row r="35" spans="1:10" ht="17.100000000000001" customHeight="1" x14ac:dyDescent="0.2">
      <c r="A35" s="62"/>
      <c r="B35" s="10" t="s">
        <v>233</v>
      </c>
      <c r="C35" s="10"/>
      <c r="D35" s="4"/>
      <c r="E35" s="126">
        <v>2980</v>
      </c>
      <c r="F35" s="127">
        <v>29382</v>
      </c>
      <c r="G35" s="11"/>
    </row>
    <row r="36" spans="1:10" ht="17.100000000000001" customHeight="1" x14ac:dyDescent="0.2">
      <c r="A36" s="62"/>
      <c r="B36" s="10" t="s">
        <v>234</v>
      </c>
      <c r="C36" s="10"/>
      <c r="D36" s="4"/>
      <c r="E36" s="126">
        <v>0</v>
      </c>
      <c r="F36" s="127">
        <v>0</v>
      </c>
      <c r="G36" s="11"/>
    </row>
    <row r="37" spans="1:10" ht="17.100000000000001" customHeight="1" x14ac:dyDescent="0.2">
      <c r="A37" s="62"/>
      <c r="B37" s="10"/>
      <c r="C37" s="10" t="s">
        <v>235</v>
      </c>
      <c r="D37" s="4"/>
      <c r="E37" s="126">
        <v>0</v>
      </c>
      <c r="F37" s="127">
        <v>0</v>
      </c>
      <c r="G37" s="11"/>
    </row>
    <row r="38" spans="1:10" ht="17.100000000000001" customHeight="1" x14ac:dyDescent="0.2">
      <c r="A38" s="62"/>
      <c r="B38" s="10"/>
      <c r="C38" s="10" t="s">
        <v>236</v>
      </c>
      <c r="D38" s="4"/>
      <c r="E38" s="126">
        <v>0</v>
      </c>
      <c r="F38" s="127">
        <v>2040</v>
      </c>
      <c r="G38" s="11"/>
    </row>
    <row r="39" spans="1:10" ht="17.100000000000001" customHeight="1" x14ac:dyDescent="0.2">
      <c r="A39" s="62" t="s">
        <v>9</v>
      </c>
      <c r="B39" s="10" t="s">
        <v>129</v>
      </c>
      <c r="C39" s="10"/>
      <c r="D39" s="4"/>
      <c r="E39" s="126">
        <f>E25+E26-E27+E34</f>
        <v>782249</v>
      </c>
      <c r="F39" s="127">
        <f>F25+F26-F27+F34</f>
        <v>641589</v>
      </c>
      <c r="G39" s="11"/>
    </row>
    <row r="40" spans="1:10" ht="17.100000000000001" customHeight="1" x14ac:dyDescent="0.2">
      <c r="A40" s="62" t="s">
        <v>10</v>
      </c>
      <c r="B40" s="10" t="s">
        <v>130</v>
      </c>
      <c r="C40" s="10"/>
      <c r="D40" s="4"/>
      <c r="E40" s="126">
        <v>18254</v>
      </c>
      <c r="F40" s="127">
        <v>15678</v>
      </c>
      <c r="G40" s="11"/>
    </row>
    <row r="41" spans="1:10" ht="17.100000000000001" customHeight="1" x14ac:dyDescent="0.2">
      <c r="A41" s="62" t="s">
        <v>11</v>
      </c>
      <c r="B41" s="10" t="s">
        <v>131</v>
      </c>
      <c r="C41" s="10"/>
      <c r="D41" s="4"/>
      <c r="E41" s="124">
        <v>0</v>
      </c>
      <c r="F41" s="30">
        <v>0</v>
      </c>
      <c r="G41" s="11">
        <f>E42-F42</f>
        <v>0</v>
      </c>
    </row>
    <row r="42" spans="1:10" ht="17.100000000000001" customHeight="1" x14ac:dyDescent="0.2">
      <c r="A42" s="62" t="s">
        <v>12</v>
      </c>
      <c r="B42" s="10" t="s">
        <v>132</v>
      </c>
      <c r="C42" s="10"/>
      <c r="D42" s="4"/>
      <c r="E42" s="124">
        <v>0</v>
      </c>
      <c r="F42" s="30">
        <v>0</v>
      </c>
      <c r="G42" s="11"/>
    </row>
    <row r="43" spans="1:10" ht="17.100000000000001" customHeight="1" x14ac:dyDescent="0.2">
      <c r="A43" s="63" t="s">
        <v>13</v>
      </c>
      <c r="B43" s="51" t="s">
        <v>133</v>
      </c>
      <c r="C43" s="51"/>
      <c r="D43" s="41"/>
      <c r="E43" s="129">
        <f>E39-E40-E41-E42</f>
        <v>763995</v>
      </c>
      <c r="F43" s="129">
        <f>F39-F40-F41-F42</f>
        <v>625911</v>
      </c>
      <c r="G43" s="11"/>
      <c r="J43" s="170"/>
    </row>
    <row r="44" spans="1:10" ht="8.25" customHeight="1" x14ac:dyDescent="0.2">
      <c r="A44" s="26"/>
      <c r="B44" s="10"/>
      <c r="C44" s="10"/>
      <c r="D44" s="10"/>
      <c r="E44" s="157"/>
      <c r="F44" s="157"/>
      <c r="G44" s="11"/>
    </row>
    <row r="45" spans="1:10" ht="9.75" customHeight="1" x14ac:dyDescent="0.2"/>
    <row r="46" spans="1:10" ht="17.100000000000001" customHeight="1" x14ac:dyDescent="0.2">
      <c r="E46" s="175"/>
      <c r="F46" s="175"/>
    </row>
    <row r="47" spans="1:10" ht="17.100000000000001" customHeight="1" x14ac:dyDescent="0.2">
      <c r="D47" s="21"/>
      <c r="E47" s="174"/>
      <c r="F47" s="174"/>
    </row>
    <row r="48" spans="1:10" ht="17.100000000000001" customHeight="1" x14ac:dyDescent="0.2">
      <c r="D48" s="24"/>
      <c r="E48" s="13"/>
      <c r="F48" s="13"/>
    </row>
    <row r="49" spans="4:7" ht="17.100000000000001" customHeight="1" x14ac:dyDescent="0.2">
      <c r="D49" s="24"/>
      <c r="E49" s="13"/>
      <c r="F49" s="13"/>
    </row>
    <row r="50" spans="4:7" ht="17.100000000000001" customHeight="1" x14ac:dyDescent="0.2">
      <c r="D50" s="24"/>
      <c r="E50" s="13"/>
      <c r="F50" s="13"/>
    </row>
    <row r="51" spans="4:7" ht="17.100000000000001" customHeight="1" x14ac:dyDescent="0.2">
      <c r="D51" s="24"/>
      <c r="E51" s="13"/>
      <c r="F51" s="13"/>
      <c r="G51" s="7"/>
    </row>
    <row r="52" spans="4:7" s="7" customFormat="1" ht="17.100000000000001" customHeight="1" x14ac:dyDescent="0.2">
      <c r="D52" s="19"/>
      <c r="E52" s="19"/>
      <c r="F52" s="19"/>
      <c r="G52" s="22"/>
    </row>
    <row r="53" spans="4:7" s="22" customFormat="1" ht="12" customHeight="1" x14ac:dyDescent="0.2">
      <c r="D53" s="14"/>
      <c r="E53" s="15"/>
      <c r="F53" s="15"/>
      <c r="G53" s="1"/>
    </row>
  </sheetData>
  <mergeCells count="7">
    <mergeCell ref="E47:F47"/>
    <mergeCell ref="E46:F46"/>
    <mergeCell ref="A6:A7"/>
    <mergeCell ref="B6:D7"/>
    <mergeCell ref="A1:F1"/>
    <mergeCell ref="A2:F2"/>
    <mergeCell ref="A3:F3"/>
  </mergeCells>
  <phoneticPr fontId="2" type="noConversion"/>
  <printOptions horizontalCentered="1"/>
  <pageMargins left="0.26" right="0.38" top="0.45" bottom="0.26" header="0.26" footer="0.22"/>
  <pageSetup paperSize="9" scale="94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SheetLayoutView="100" workbookViewId="0">
      <selection activeCell="B6" sqref="B6"/>
    </sheetView>
  </sheetViews>
  <sheetFormatPr defaultRowHeight="16.5" x14ac:dyDescent="0.2"/>
  <cols>
    <col min="1" max="1" width="6" style="64" customWidth="1"/>
    <col min="2" max="2" width="68.42578125" style="64" customWidth="1"/>
    <col min="3" max="3" width="12.42578125" style="64" customWidth="1"/>
    <col min="4" max="16384" width="9.140625" style="64"/>
  </cols>
  <sheetData>
    <row r="1" spans="1:9" x14ac:dyDescent="0.2">
      <c r="A1" s="176" t="s">
        <v>149</v>
      </c>
      <c r="B1" s="176"/>
      <c r="C1" s="176"/>
      <c r="I1" s="65"/>
    </row>
    <row r="2" spans="1:9" x14ac:dyDescent="0.2">
      <c r="A2" s="176" t="s">
        <v>237</v>
      </c>
      <c r="B2" s="176"/>
      <c r="C2" s="176"/>
    </row>
    <row r="3" spans="1:9" x14ac:dyDescent="0.2">
      <c r="A3" s="177">
        <v>44104</v>
      </c>
      <c r="B3" s="176"/>
      <c r="C3" s="176"/>
    </row>
    <row r="4" spans="1:9" ht="12.75" customHeight="1" x14ac:dyDescent="0.2">
      <c r="A4" s="66"/>
    </row>
    <row r="5" spans="1:9" s="67" customFormat="1" ht="30" x14ac:dyDescent="0.2">
      <c r="A5" s="235" t="s">
        <v>150</v>
      </c>
      <c r="B5" s="235" t="s">
        <v>151</v>
      </c>
      <c r="C5" s="235" t="s">
        <v>152</v>
      </c>
    </row>
    <row r="6" spans="1:9" ht="23.25" customHeight="1" x14ac:dyDescent="0.2">
      <c r="A6" s="68">
        <v>1</v>
      </c>
      <c r="B6" s="69" t="s">
        <v>153</v>
      </c>
      <c r="C6" s="70">
        <v>0.25119999999999998</v>
      </c>
    </row>
    <row r="7" spans="1:9" ht="23.25" customHeight="1" x14ac:dyDescent="0.2">
      <c r="A7" s="68">
        <v>2</v>
      </c>
      <c r="B7" s="69" t="s">
        <v>154</v>
      </c>
      <c r="C7" s="70">
        <v>2.9399999999999999E-2</v>
      </c>
    </row>
    <row r="8" spans="1:9" ht="23.25" customHeight="1" x14ac:dyDescent="0.2">
      <c r="A8" s="68">
        <v>3</v>
      </c>
      <c r="B8" s="69" t="s">
        <v>155</v>
      </c>
      <c r="C8" s="70">
        <v>1</v>
      </c>
    </row>
    <row r="9" spans="1:9" ht="23.25" customHeight="1" x14ac:dyDescent="0.2">
      <c r="A9" s="68">
        <v>4</v>
      </c>
      <c r="B9" s="69" t="s">
        <v>180</v>
      </c>
      <c r="C9" s="70">
        <v>5.1299999999999998E-2</v>
      </c>
    </row>
    <row r="10" spans="1:9" ht="23.25" customHeight="1" x14ac:dyDescent="0.2">
      <c r="A10" s="68">
        <v>5</v>
      </c>
      <c r="B10" s="69" t="s">
        <v>181</v>
      </c>
      <c r="C10" s="70">
        <v>2.4199999999999999E-2</v>
      </c>
    </row>
    <row r="11" spans="1:9" ht="23.25" customHeight="1" x14ac:dyDescent="0.2">
      <c r="A11" s="68">
        <v>6</v>
      </c>
      <c r="B11" s="69" t="s">
        <v>156</v>
      </c>
      <c r="C11" s="70">
        <v>0.73780000000000001</v>
      </c>
    </row>
    <row r="12" spans="1:9" ht="23.25" customHeight="1" x14ac:dyDescent="0.2">
      <c r="A12" s="68">
        <v>7</v>
      </c>
      <c r="B12" s="69" t="s">
        <v>179</v>
      </c>
      <c r="C12" s="70">
        <v>0.66139999999999999</v>
      </c>
    </row>
    <row r="13" spans="1:9" ht="23.25" customHeight="1" x14ac:dyDescent="0.2">
      <c r="A13" s="68">
        <v>8</v>
      </c>
      <c r="B13" s="87" t="s">
        <v>157</v>
      </c>
      <c r="C13" s="70">
        <v>0.23150000000000001</v>
      </c>
    </row>
    <row r="14" spans="1:9" x14ac:dyDescent="0.2">
      <c r="A14" s="66"/>
    </row>
  </sheetData>
  <mergeCells count="3">
    <mergeCell ref="A1:C1"/>
    <mergeCell ref="A2:C2"/>
    <mergeCell ref="A3:C3"/>
  </mergeCells>
  <pageMargins left="0.7" right="0.25" top="0.64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SheetLayoutView="100" workbookViewId="0">
      <selection activeCell="D12" sqref="D12"/>
    </sheetView>
  </sheetViews>
  <sheetFormatPr defaultRowHeight="17.100000000000001" customHeight="1" x14ac:dyDescent="0.2"/>
  <cols>
    <col min="1" max="1" width="4" style="1" customWidth="1"/>
    <col min="2" max="2" width="2" style="1" customWidth="1"/>
    <col min="3" max="3" width="4" style="1" customWidth="1"/>
    <col min="4" max="4" width="39.42578125" style="1" customWidth="1"/>
    <col min="5" max="6" width="18.140625" style="1" customWidth="1"/>
    <col min="7" max="7" width="9.140625" style="1"/>
    <col min="8" max="8" width="11" style="18" bestFit="1" customWidth="1"/>
    <col min="9" max="9" width="11.85546875" style="18" customWidth="1"/>
    <col min="10" max="16384" width="9.140625" style="1"/>
  </cols>
  <sheetData>
    <row r="1" spans="1:9" ht="17.100000000000001" customHeight="1" x14ac:dyDescent="0.2">
      <c r="A1" s="173" t="s">
        <v>182</v>
      </c>
      <c r="B1" s="173"/>
      <c r="C1" s="173"/>
      <c r="D1" s="173"/>
      <c r="E1" s="173"/>
      <c r="F1" s="173"/>
    </row>
    <row r="2" spans="1:9" ht="17.100000000000001" customHeight="1" x14ac:dyDescent="0.2">
      <c r="A2" s="178" t="s">
        <v>237</v>
      </c>
      <c r="B2" s="178"/>
      <c r="C2" s="178"/>
      <c r="D2" s="178"/>
      <c r="E2" s="178"/>
      <c r="F2" s="178"/>
    </row>
    <row r="3" spans="1:9" ht="17.100000000000001" customHeight="1" x14ac:dyDescent="0.2">
      <c r="A3" s="179">
        <v>44104</v>
      </c>
      <c r="B3" s="178"/>
      <c r="C3" s="178"/>
      <c r="D3" s="178"/>
      <c r="E3" s="178"/>
      <c r="F3" s="178"/>
    </row>
    <row r="4" spans="1:9" ht="5.25" customHeight="1" x14ac:dyDescent="0.2"/>
    <row r="5" spans="1:9" ht="15" customHeight="1" x14ac:dyDescent="0.2">
      <c r="A5" s="7"/>
      <c r="B5" s="7"/>
      <c r="C5" s="7"/>
      <c r="D5" s="7"/>
      <c r="F5" s="60" t="s">
        <v>81</v>
      </c>
    </row>
    <row r="6" spans="1:9" s="99" customFormat="1" ht="21" customHeight="1" x14ac:dyDescent="0.2">
      <c r="A6" s="228" t="s">
        <v>150</v>
      </c>
      <c r="B6" s="221" t="s">
        <v>25</v>
      </c>
      <c r="C6" s="229"/>
      <c r="D6" s="230"/>
      <c r="E6" s="222" t="s">
        <v>257</v>
      </c>
      <c r="F6" s="222" t="s">
        <v>258</v>
      </c>
      <c r="H6" s="112"/>
      <c r="I6" s="112"/>
    </row>
    <row r="7" spans="1:9" s="99" customFormat="1" ht="19.5" customHeight="1" thickBot="1" x14ac:dyDescent="0.25">
      <c r="A7" s="232"/>
      <c r="B7" s="223"/>
      <c r="C7" s="233"/>
      <c r="D7" s="234"/>
      <c r="E7" s="224" t="s">
        <v>259</v>
      </c>
      <c r="F7" s="224" t="s">
        <v>259</v>
      </c>
      <c r="H7" s="112"/>
      <c r="I7" s="112"/>
    </row>
    <row r="8" spans="1:9" ht="17.100000000000001" customHeight="1" thickTop="1" x14ac:dyDescent="0.2">
      <c r="A8" s="48" t="s">
        <v>3</v>
      </c>
      <c r="B8" s="113" t="s">
        <v>183</v>
      </c>
      <c r="C8" s="113"/>
      <c r="D8" s="113"/>
      <c r="E8" s="114"/>
      <c r="F8" s="114"/>
    </row>
    <row r="9" spans="1:9" ht="17.100000000000001" customHeight="1" x14ac:dyDescent="0.2">
      <c r="A9" s="38"/>
      <c r="B9" s="91" t="s">
        <v>184</v>
      </c>
      <c r="C9" s="91"/>
      <c r="D9" s="91"/>
      <c r="E9" s="30"/>
      <c r="F9" s="30"/>
    </row>
    <row r="10" spans="1:9" ht="17.100000000000001" customHeight="1" x14ac:dyDescent="0.2">
      <c r="A10" s="38"/>
      <c r="B10" s="91"/>
      <c r="C10" s="92" t="s">
        <v>185</v>
      </c>
      <c r="D10" s="91"/>
      <c r="E10" s="30">
        <v>0</v>
      </c>
      <c r="F10" s="30">
        <v>0</v>
      </c>
    </row>
    <row r="11" spans="1:9" ht="17.100000000000001" customHeight="1" x14ac:dyDescent="0.2">
      <c r="A11" s="38"/>
      <c r="B11" s="91"/>
      <c r="C11" s="92" t="s">
        <v>186</v>
      </c>
      <c r="D11" s="91"/>
      <c r="E11" s="30">
        <v>0</v>
      </c>
      <c r="F11" s="30">
        <v>0</v>
      </c>
    </row>
    <row r="12" spans="1:9" ht="17.100000000000001" customHeight="1" x14ac:dyDescent="0.2">
      <c r="A12" s="38"/>
      <c r="B12" s="95"/>
      <c r="C12" s="96" t="s">
        <v>187</v>
      </c>
      <c r="D12" s="97"/>
      <c r="E12" s="116">
        <f>SUM(E10:E11)</f>
        <v>0</v>
      </c>
      <c r="F12" s="116">
        <f>SUM(F10:F11)</f>
        <v>0</v>
      </c>
    </row>
    <row r="13" spans="1:9" ht="17.100000000000001" customHeight="1" x14ac:dyDescent="0.2">
      <c r="A13" s="38"/>
      <c r="B13" s="91" t="s">
        <v>190</v>
      </c>
      <c r="C13" s="91"/>
      <c r="D13" s="91"/>
      <c r="E13" s="29"/>
      <c r="F13" s="29"/>
    </row>
    <row r="14" spans="1:9" ht="17.100000000000001" customHeight="1" x14ac:dyDescent="0.2">
      <c r="A14" s="28"/>
      <c r="B14" s="91"/>
      <c r="C14" s="92" t="s">
        <v>188</v>
      </c>
      <c r="D14" s="91"/>
      <c r="E14" s="29"/>
      <c r="F14" s="29"/>
    </row>
    <row r="15" spans="1:9" ht="17.100000000000001" customHeight="1" x14ac:dyDescent="0.2">
      <c r="A15" s="28"/>
      <c r="B15" s="91"/>
      <c r="C15" s="92" t="s">
        <v>194</v>
      </c>
      <c r="D15" s="91"/>
      <c r="E15" s="29">
        <v>0</v>
      </c>
      <c r="F15" s="29">
        <v>0</v>
      </c>
    </row>
    <row r="16" spans="1:9" ht="17.100000000000001" customHeight="1" x14ac:dyDescent="0.2">
      <c r="A16" s="28"/>
      <c r="B16" s="91"/>
      <c r="C16" s="92" t="s">
        <v>195</v>
      </c>
      <c r="D16" s="91"/>
      <c r="E16" s="29">
        <v>0</v>
      </c>
      <c r="F16" s="29">
        <v>0</v>
      </c>
    </row>
    <row r="17" spans="1:7" ht="17.100000000000001" customHeight="1" x14ac:dyDescent="0.2">
      <c r="A17" s="28"/>
      <c r="B17" s="95"/>
      <c r="C17" s="97" t="s">
        <v>189</v>
      </c>
      <c r="D17" s="97"/>
      <c r="E17" s="117">
        <f>SUM(E15:E16)</f>
        <v>0</v>
      </c>
      <c r="F17" s="117">
        <f>SUM(F15:F16)</f>
        <v>0</v>
      </c>
    </row>
    <row r="18" spans="1:7" ht="17.100000000000001" customHeight="1" x14ac:dyDescent="0.2">
      <c r="A18" s="90" t="s">
        <v>4</v>
      </c>
      <c r="B18" s="93" t="s">
        <v>191</v>
      </c>
      <c r="C18" s="93"/>
      <c r="D18" s="93"/>
      <c r="E18" s="32"/>
      <c r="F18" s="32"/>
      <c r="G18" s="6"/>
    </row>
    <row r="19" spans="1:7" ht="17.100000000000001" customHeight="1" x14ac:dyDescent="0.2">
      <c r="A19" s="28"/>
      <c r="B19" s="91" t="s">
        <v>192</v>
      </c>
      <c r="C19" s="91"/>
      <c r="D19" s="91"/>
      <c r="E19" s="30"/>
      <c r="F19" s="30"/>
    </row>
    <row r="20" spans="1:7" ht="17.100000000000001" customHeight="1" x14ac:dyDescent="0.2">
      <c r="A20" s="38"/>
      <c r="B20" s="91"/>
      <c r="C20" s="92" t="s">
        <v>185</v>
      </c>
      <c r="D20" s="91"/>
      <c r="E20" s="29">
        <v>0</v>
      </c>
      <c r="F20" s="29">
        <v>0</v>
      </c>
    </row>
    <row r="21" spans="1:7" ht="17.100000000000001" customHeight="1" x14ac:dyDescent="0.2">
      <c r="A21" s="28"/>
      <c r="B21" s="91"/>
      <c r="C21" s="92" t="s">
        <v>186</v>
      </c>
      <c r="D21" s="91"/>
      <c r="E21" s="29">
        <v>0</v>
      </c>
      <c r="F21" s="29">
        <v>0</v>
      </c>
    </row>
    <row r="22" spans="1:7" ht="17.100000000000001" customHeight="1" x14ac:dyDescent="0.2">
      <c r="A22" s="28"/>
      <c r="B22" s="95"/>
      <c r="C22" s="96" t="s">
        <v>187</v>
      </c>
      <c r="D22" s="97"/>
      <c r="E22" s="117">
        <f>SUM(E20:E21)</f>
        <v>0</v>
      </c>
      <c r="F22" s="117">
        <f>SUM(F20:F21)</f>
        <v>0</v>
      </c>
    </row>
    <row r="23" spans="1:7" ht="17.100000000000001" customHeight="1" x14ac:dyDescent="0.2">
      <c r="A23" s="88"/>
      <c r="B23" s="92" t="s">
        <v>193</v>
      </c>
      <c r="C23" s="94"/>
      <c r="D23" s="94"/>
      <c r="E23" s="35"/>
      <c r="F23" s="35"/>
      <c r="G23" s="6"/>
    </row>
    <row r="24" spans="1:7" ht="17.100000000000001" customHeight="1" x14ac:dyDescent="0.2">
      <c r="A24" s="88"/>
      <c r="B24" s="94"/>
      <c r="C24" s="92" t="s">
        <v>196</v>
      </c>
      <c r="D24" s="91"/>
      <c r="E24" s="30">
        <v>0</v>
      </c>
      <c r="F24" s="30">
        <v>0</v>
      </c>
      <c r="G24" s="6"/>
    </row>
    <row r="25" spans="1:7" ht="17.100000000000001" customHeight="1" x14ac:dyDescent="0.2">
      <c r="A25" s="88"/>
      <c r="B25" s="94"/>
      <c r="C25" s="92" t="s">
        <v>197</v>
      </c>
      <c r="D25" s="94"/>
      <c r="E25" s="29">
        <v>0</v>
      </c>
      <c r="F25" s="29">
        <v>0</v>
      </c>
      <c r="G25" s="6"/>
    </row>
    <row r="26" spans="1:7" ht="17.100000000000001" customHeight="1" x14ac:dyDescent="0.2">
      <c r="A26" s="89"/>
      <c r="B26" s="95"/>
      <c r="C26" s="96" t="s">
        <v>189</v>
      </c>
      <c r="D26" s="97"/>
      <c r="E26" s="116">
        <f>SUM(E24:E25)</f>
        <v>0</v>
      </c>
      <c r="F26" s="116">
        <f>SUM(F24:F25)</f>
        <v>0</v>
      </c>
    </row>
    <row r="27" spans="1:7" ht="17.100000000000001" customHeight="1" x14ac:dyDescent="0.2">
      <c r="A27" s="27" t="s">
        <v>198</v>
      </c>
    </row>
    <row r="28" spans="1:7" ht="17.100000000000001" customHeight="1" x14ac:dyDescent="0.2">
      <c r="A28" s="27"/>
    </row>
    <row r="29" spans="1:7" ht="17.100000000000001" customHeight="1" x14ac:dyDescent="0.2">
      <c r="A29" s="7"/>
      <c r="E29" s="181"/>
      <c r="F29" s="181"/>
    </row>
    <row r="30" spans="1:7" ht="17.100000000000001" customHeight="1" x14ac:dyDescent="0.2">
      <c r="E30" s="182"/>
      <c r="F30" s="182"/>
    </row>
    <row r="31" spans="1:7" ht="17.100000000000001" customHeight="1" x14ac:dyDescent="0.2">
      <c r="E31" s="182"/>
      <c r="F31" s="182"/>
    </row>
    <row r="36" spans="5:9" ht="17.100000000000001" customHeight="1" x14ac:dyDescent="0.2">
      <c r="E36" s="183"/>
      <c r="F36" s="183"/>
      <c r="G36" s="16"/>
    </row>
    <row r="37" spans="5:9" s="17" customFormat="1" ht="12.75" customHeight="1" x14ac:dyDescent="0.2">
      <c r="E37" s="180"/>
      <c r="F37" s="180"/>
      <c r="H37" s="37"/>
      <c r="I37" s="37"/>
    </row>
  </sheetData>
  <mergeCells count="10">
    <mergeCell ref="E37:F37"/>
    <mergeCell ref="E29:F29"/>
    <mergeCell ref="E30:F30"/>
    <mergeCell ref="E31:F31"/>
    <mergeCell ref="E36:F36"/>
    <mergeCell ref="A1:F1"/>
    <mergeCell ref="A2:F2"/>
    <mergeCell ref="A3:F3"/>
    <mergeCell ref="A6:A7"/>
    <mergeCell ref="B6:D7"/>
  </mergeCells>
  <phoneticPr fontId="2" type="noConversion"/>
  <printOptions horizontalCentered="1"/>
  <pageMargins left="0.7" right="0.36" top="0.7" bottom="0.5" header="0.28000000000000003" footer="0.5"/>
  <pageSetup paperSize="9" orientation="portrait" horizontalDpi="4294967293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view="pageBreakPreview" zoomScaleSheetLayoutView="100" workbookViewId="0">
      <selection activeCell="D16" sqref="D16"/>
    </sheetView>
  </sheetViews>
  <sheetFormatPr defaultRowHeight="17.100000000000001" customHeight="1" x14ac:dyDescent="0.2"/>
  <cols>
    <col min="1" max="1" width="5.7109375" style="7" customWidth="1"/>
    <col min="2" max="2" width="2.7109375" style="7" customWidth="1"/>
    <col min="3" max="3" width="42.7109375" style="7" customWidth="1"/>
    <col min="4" max="5" width="15.7109375" style="1" customWidth="1"/>
    <col min="6" max="16384" width="9.140625" style="1"/>
  </cols>
  <sheetData>
    <row r="1" spans="1:5" ht="17.100000000000001" customHeight="1" x14ac:dyDescent="0.2">
      <c r="A1" s="173" t="s">
        <v>199</v>
      </c>
      <c r="B1" s="173"/>
      <c r="C1" s="173"/>
      <c r="D1" s="173"/>
      <c r="E1" s="173"/>
    </row>
    <row r="2" spans="1:5" ht="17.100000000000001" customHeight="1" x14ac:dyDescent="0.2">
      <c r="A2" s="173" t="s">
        <v>237</v>
      </c>
      <c r="B2" s="173"/>
      <c r="C2" s="173"/>
      <c r="D2" s="173"/>
      <c r="E2" s="173"/>
    </row>
    <row r="3" spans="1:5" ht="17.100000000000001" customHeight="1" x14ac:dyDescent="0.2">
      <c r="A3" s="184">
        <v>44104</v>
      </c>
      <c r="B3" s="173"/>
      <c r="C3" s="173"/>
      <c r="D3" s="173"/>
      <c r="E3" s="173"/>
    </row>
    <row r="4" spans="1:5" ht="10.5" customHeight="1" x14ac:dyDescent="0.2">
      <c r="A4" s="1"/>
      <c r="B4" s="1"/>
      <c r="C4" s="1"/>
    </row>
    <row r="5" spans="1:5" ht="18.75" customHeight="1" x14ac:dyDescent="0.2">
      <c r="E5" s="60" t="s">
        <v>81</v>
      </c>
    </row>
    <row r="6" spans="1:5" s="99" customFormat="1" ht="37.5" customHeight="1" thickBot="1" x14ac:dyDescent="0.25">
      <c r="A6" s="236" t="s">
        <v>150</v>
      </c>
      <c r="B6" s="237" t="s">
        <v>25</v>
      </c>
      <c r="C6" s="238"/>
      <c r="D6" s="236" t="s">
        <v>262</v>
      </c>
      <c r="E6" s="236" t="s">
        <v>263</v>
      </c>
    </row>
    <row r="7" spans="1:5" ht="17.100000000000001" customHeight="1" thickTop="1" x14ac:dyDescent="0.2">
      <c r="A7" s="38" t="s">
        <v>34</v>
      </c>
      <c r="B7" s="39" t="s">
        <v>200</v>
      </c>
      <c r="C7" s="26"/>
      <c r="D7" s="154">
        <v>0</v>
      </c>
      <c r="E7" s="154">
        <v>0</v>
      </c>
    </row>
    <row r="8" spans="1:5" ht="17.100000000000001" customHeight="1" x14ac:dyDescent="0.2">
      <c r="A8" s="38" t="s">
        <v>35</v>
      </c>
      <c r="B8" s="39" t="s">
        <v>201</v>
      </c>
      <c r="C8" s="50"/>
      <c r="D8" s="154"/>
      <c r="E8" s="154"/>
    </row>
    <row r="9" spans="1:5" ht="17.100000000000001" customHeight="1" x14ac:dyDescent="0.2">
      <c r="A9" s="28"/>
      <c r="B9" s="31" t="s">
        <v>36</v>
      </c>
      <c r="C9" s="10" t="s">
        <v>202</v>
      </c>
      <c r="D9" s="154">
        <v>0</v>
      </c>
      <c r="E9" s="154">
        <v>0</v>
      </c>
    </row>
    <row r="10" spans="1:5" ht="17.100000000000001" customHeight="1" x14ac:dyDescent="0.2">
      <c r="A10" s="28"/>
      <c r="B10" s="31" t="s">
        <v>37</v>
      </c>
      <c r="C10" s="10" t="s">
        <v>203</v>
      </c>
      <c r="D10" s="154">
        <v>0</v>
      </c>
      <c r="E10" s="154">
        <v>0</v>
      </c>
    </row>
    <row r="11" spans="1:5" ht="17.100000000000001" customHeight="1" x14ac:dyDescent="0.2">
      <c r="A11" s="28"/>
      <c r="B11" s="31" t="s">
        <v>44</v>
      </c>
      <c r="C11" s="10" t="s">
        <v>43</v>
      </c>
      <c r="D11" s="154">
        <v>0</v>
      </c>
      <c r="E11" s="154">
        <v>0</v>
      </c>
    </row>
    <row r="12" spans="1:5" ht="17.100000000000001" customHeight="1" x14ac:dyDescent="0.2">
      <c r="A12" s="28"/>
      <c r="B12" s="31" t="s">
        <v>45</v>
      </c>
      <c r="C12" s="10" t="s">
        <v>204</v>
      </c>
      <c r="D12" s="154">
        <v>0</v>
      </c>
      <c r="E12" s="154">
        <v>0</v>
      </c>
    </row>
    <row r="13" spans="1:5" ht="17.100000000000001" customHeight="1" x14ac:dyDescent="0.2">
      <c r="A13" s="28"/>
      <c r="B13" s="31" t="s">
        <v>46</v>
      </c>
      <c r="C13" s="10" t="s">
        <v>47</v>
      </c>
      <c r="D13" s="154">
        <v>0</v>
      </c>
      <c r="E13" s="154">
        <v>0</v>
      </c>
    </row>
    <row r="14" spans="1:5" ht="17.100000000000001" customHeight="1" x14ac:dyDescent="0.2">
      <c r="A14" s="185" t="s">
        <v>187</v>
      </c>
      <c r="B14" s="186"/>
      <c r="C14" s="187"/>
      <c r="D14" s="155">
        <f>SUM(D9:D13)</f>
        <v>0</v>
      </c>
      <c r="E14" s="155">
        <f>SUM(E9:E13)</f>
        <v>0</v>
      </c>
    </row>
    <row r="15" spans="1:5" ht="17.100000000000001" customHeight="1" x14ac:dyDescent="0.2">
      <c r="A15" s="38" t="s">
        <v>39</v>
      </c>
      <c r="B15" s="39" t="s">
        <v>205</v>
      </c>
      <c r="C15" s="26"/>
      <c r="D15" s="154">
        <v>0</v>
      </c>
      <c r="E15" s="154">
        <v>0</v>
      </c>
    </row>
    <row r="16" spans="1:5" ht="17.100000000000001" customHeight="1" x14ac:dyDescent="0.2">
      <c r="A16" s="28"/>
      <c r="B16" s="31" t="s">
        <v>36</v>
      </c>
      <c r="C16" s="10" t="s">
        <v>206</v>
      </c>
      <c r="D16" s="154">
        <v>0</v>
      </c>
      <c r="E16" s="154">
        <v>0</v>
      </c>
    </row>
    <row r="17" spans="1:5" ht="17.100000000000001" customHeight="1" x14ac:dyDescent="0.2">
      <c r="A17" s="28"/>
      <c r="B17" s="31" t="s">
        <v>37</v>
      </c>
      <c r="C17" s="10" t="s">
        <v>48</v>
      </c>
      <c r="D17" s="154">
        <v>0</v>
      </c>
      <c r="E17" s="154">
        <v>0</v>
      </c>
    </row>
    <row r="18" spans="1:5" ht="17.100000000000001" customHeight="1" x14ac:dyDescent="0.2">
      <c r="A18" s="28"/>
      <c r="B18" s="31" t="s">
        <v>38</v>
      </c>
      <c r="C18" s="10" t="s">
        <v>207</v>
      </c>
      <c r="D18" s="154">
        <v>0</v>
      </c>
      <c r="E18" s="154">
        <v>0</v>
      </c>
    </row>
    <row r="19" spans="1:5" ht="17.100000000000001" customHeight="1" x14ac:dyDescent="0.2">
      <c r="A19" s="185" t="s">
        <v>40</v>
      </c>
      <c r="B19" s="186"/>
      <c r="C19" s="187"/>
      <c r="D19" s="155">
        <f>SUM(D15:D18)</f>
        <v>0</v>
      </c>
      <c r="E19" s="155">
        <f>SUM(E15:E18)</f>
        <v>0</v>
      </c>
    </row>
    <row r="20" spans="1:5" ht="17.100000000000001" customHeight="1" x14ac:dyDescent="0.2">
      <c r="A20" s="38" t="s">
        <v>41</v>
      </c>
      <c r="B20" s="39" t="s">
        <v>208</v>
      </c>
      <c r="C20" s="26"/>
      <c r="D20" s="154">
        <v>0</v>
      </c>
      <c r="E20" s="154">
        <v>0</v>
      </c>
    </row>
    <row r="21" spans="1:5" ht="17.100000000000001" customHeight="1" x14ac:dyDescent="0.2">
      <c r="A21" s="38" t="s">
        <v>42</v>
      </c>
      <c r="B21" s="39" t="s">
        <v>209</v>
      </c>
      <c r="C21" s="26"/>
      <c r="D21" s="154">
        <v>0</v>
      </c>
      <c r="E21" s="154">
        <v>0</v>
      </c>
    </row>
    <row r="22" spans="1:5" ht="17.100000000000001" customHeight="1" x14ac:dyDescent="0.2">
      <c r="A22" s="34"/>
      <c r="B22" s="100"/>
      <c r="C22" s="101"/>
      <c r="D22" s="156"/>
      <c r="E22" s="156"/>
    </row>
    <row r="24" spans="1:5" ht="17.100000000000001" customHeight="1" x14ac:dyDescent="0.2">
      <c r="D24" s="182"/>
      <c r="E24" s="182"/>
    </row>
    <row r="25" spans="1:5" ht="17.100000000000001" customHeight="1" x14ac:dyDescent="0.2">
      <c r="C25" s="46"/>
      <c r="D25" s="182"/>
      <c r="E25" s="182"/>
    </row>
    <row r="30" spans="1:5" ht="17.100000000000001" customHeight="1" x14ac:dyDescent="0.2">
      <c r="C30" s="44"/>
      <c r="D30" s="183"/>
      <c r="E30" s="183"/>
    </row>
    <row r="31" spans="1:5" s="17" customFormat="1" ht="12" customHeight="1" x14ac:dyDescent="0.2">
      <c r="A31" s="22"/>
      <c r="B31" s="22"/>
      <c r="C31" s="47"/>
      <c r="D31" s="180"/>
      <c r="E31" s="180"/>
    </row>
  </sheetData>
  <mergeCells count="10">
    <mergeCell ref="A1:E1"/>
    <mergeCell ref="A2:E2"/>
    <mergeCell ref="A3:E3"/>
    <mergeCell ref="D31:E31"/>
    <mergeCell ref="D25:E25"/>
    <mergeCell ref="D30:E30"/>
    <mergeCell ref="B6:C6"/>
    <mergeCell ref="D24:E24"/>
    <mergeCell ref="A14:C14"/>
    <mergeCell ref="A19:C19"/>
  </mergeCells>
  <phoneticPr fontId="2" type="noConversion"/>
  <printOptions horizontalCentered="1"/>
  <pageMargins left="0.7" right="0.5" top="0.7" bottom="0.5" header="0.5" footer="0.5"/>
  <pageSetup paperSize="9" orientation="portrait" horizontalDpi="4294967293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view="pageBreakPreview" zoomScaleSheetLayoutView="100" workbookViewId="0">
      <selection activeCell="F64" sqref="F64:G64"/>
    </sheetView>
  </sheetViews>
  <sheetFormatPr defaultRowHeight="20.100000000000001" customHeight="1" x14ac:dyDescent="0.2"/>
  <cols>
    <col min="1" max="1" width="3.5703125" style="1" customWidth="1"/>
    <col min="2" max="2" width="25.7109375" style="1" customWidth="1"/>
    <col min="3" max="3" width="15.7109375" style="1" customWidth="1"/>
    <col min="4" max="4" width="14.140625" style="1" customWidth="1"/>
    <col min="5" max="5" width="11" style="1" customWidth="1"/>
    <col min="6" max="6" width="13.42578125" style="1" customWidth="1"/>
    <col min="7" max="7" width="12.5703125" style="1" customWidth="1"/>
    <col min="8" max="8" width="9.140625" style="1"/>
    <col min="9" max="9" width="17" style="1" bestFit="1" customWidth="1"/>
    <col min="10" max="10" width="9.42578125" style="1" bestFit="1" customWidth="1"/>
    <col min="11" max="16384" width="9.140625" style="1"/>
  </cols>
  <sheetData>
    <row r="1" spans="1:10" ht="15.75" customHeight="1" x14ac:dyDescent="0.2">
      <c r="A1" s="173" t="s">
        <v>210</v>
      </c>
      <c r="B1" s="173"/>
      <c r="C1" s="173"/>
      <c r="D1" s="173"/>
      <c r="E1" s="173"/>
      <c r="F1" s="173"/>
      <c r="G1" s="173"/>
    </row>
    <row r="2" spans="1:10" ht="15.75" customHeight="1" x14ac:dyDescent="0.2">
      <c r="A2" s="173" t="s">
        <v>237</v>
      </c>
      <c r="B2" s="173"/>
      <c r="C2" s="173"/>
      <c r="D2" s="173"/>
      <c r="E2" s="173"/>
      <c r="F2" s="173"/>
      <c r="G2" s="173"/>
    </row>
    <row r="3" spans="1:10" ht="15.75" customHeight="1" x14ac:dyDescent="0.2">
      <c r="A3" s="184">
        <v>44104</v>
      </c>
      <c r="B3" s="173"/>
      <c r="C3" s="173"/>
      <c r="D3" s="173"/>
      <c r="E3" s="173"/>
      <c r="F3" s="173"/>
      <c r="G3" s="173"/>
    </row>
    <row r="4" spans="1:10" ht="3.75" customHeight="1" x14ac:dyDescent="0.2"/>
    <row r="5" spans="1:10" ht="13.5" customHeight="1" x14ac:dyDescent="0.2">
      <c r="G5" s="60" t="s">
        <v>81</v>
      </c>
    </row>
    <row r="6" spans="1:10" ht="20.100000000000001" customHeight="1" x14ac:dyDescent="0.2">
      <c r="A6" s="201" t="s">
        <v>212</v>
      </c>
      <c r="B6" s="201"/>
      <c r="C6" s="201"/>
      <c r="D6" s="201"/>
      <c r="E6" s="201"/>
      <c r="F6" s="201"/>
      <c r="G6" s="201"/>
    </row>
    <row r="7" spans="1:10" s="2" customFormat="1" ht="20.100000000000001" customHeight="1" x14ac:dyDescent="0.2">
      <c r="A7" s="221" t="s">
        <v>26</v>
      </c>
      <c r="B7" s="230"/>
      <c r="C7" s="228" t="s">
        <v>27</v>
      </c>
      <c r="D7" s="228" t="s">
        <v>211</v>
      </c>
      <c r="E7" s="239" t="s">
        <v>28</v>
      </c>
      <c r="F7" s="240"/>
      <c r="G7" s="241"/>
    </row>
    <row r="8" spans="1:10" s="2" customFormat="1" ht="20.100000000000001" customHeight="1" x14ac:dyDescent="0.2">
      <c r="A8" s="242"/>
      <c r="B8" s="243"/>
      <c r="C8" s="244"/>
      <c r="D8" s="244"/>
      <c r="E8" s="244" t="s">
        <v>29</v>
      </c>
      <c r="F8" s="244" t="s">
        <v>213</v>
      </c>
      <c r="G8" s="244" t="s">
        <v>214</v>
      </c>
    </row>
    <row r="9" spans="1:10" s="2" customFormat="1" ht="20.100000000000001" customHeight="1" x14ac:dyDescent="0.2">
      <c r="A9" s="242"/>
      <c r="B9" s="243"/>
      <c r="C9" s="245"/>
      <c r="D9" s="245"/>
      <c r="E9" s="245"/>
      <c r="F9" s="245"/>
      <c r="G9" s="245"/>
    </row>
    <row r="10" spans="1:10" s="2" customFormat="1" ht="20.100000000000001" customHeight="1" x14ac:dyDescent="0.2">
      <c r="A10" s="242"/>
      <c r="B10" s="243"/>
      <c r="C10" s="246" t="s">
        <v>1</v>
      </c>
      <c r="D10" s="247" t="s">
        <v>1</v>
      </c>
      <c r="E10" s="247" t="s">
        <v>50</v>
      </c>
      <c r="F10" s="247" t="s">
        <v>1</v>
      </c>
      <c r="G10" s="247" t="s">
        <v>50</v>
      </c>
    </row>
    <row r="11" spans="1:10" s="2" customFormat="1" ht="20.100000000000001" customHeight="1" thickBot="1" x14ac:dyDescent="0.25">
      <c r="A11" s="223"/>
      <c r="B11" s="234"/>
      <c r="C11" s="224" t="s">
        <v>30</v>
      </c>
      <c r="D11" s="248" t="s">
        <v>31</v>
      </c>
      <c r="E11" s="248" t="s">
        <v>32</v>
      </c>
      <c r="F11" s="248" t="s">
        <v>19</v>
      </c>
      <c r="G11" s="248" t="s">
        <v>33</v>
      </c>
    </row>
    <row r="12" spans="1:10" ht="20.100000000000001" customHeight="1" thickTop="1" x14ac:dyDescent="0.2">
      <c r="A12" s="104" t="s">
        <v>215</v>
      </c>
      <c r="B12" s="105"/>
      <c r="C12" s="106">
        <v>0</v>
      </c>
      <c r="D12" s="106">
        <v>0</v>
      </c>
      <c r="E12" s="143">
        <v>0</v>
      </c>
      <c r="F12" s="106">
        <v>0</v>
      </c>
      <c r="G12" s="143">
        <v>0</v>
      </c>
      <c r="J12" s="5"/>
    </row>
    <row r="13" spans="1:10" ht="20.100000000000001" customHeight="1" x14ac:dyDescent="0.2">
      <c r="A13" s="109" t="s">
        <v>49</v>
      </c>
      <c r="B13" s="42"/>
      <c r="C13" s="98">
        <v>0</v>
      </c>
      <c r="D13" s="98">
        <v>0</v>
      </c>
      <c r="E13" s="142">
        <v>0</v>
      </c>
      <c r="F13" s="98">
        <v>0</v>
      </c>
      <c r="G13" s="142">
        <v>0</v>
      </c>
      <c r="I13" s="18"/>
      <c r="J13" s="5"/>
    </row>
    <row r="14" spans="1:10" ht="20.100000000000001" customHeight="1" x14ac:dyDescent="0.2">
      <c r="A14" s="109" t="s">
        <v>238</v>
      </c>
      <c r="B14" s="42"/>
      <c r="C14" s="98">
        <f>SUM(C15:C18)</f>
        <v>7122750</v>
      </c>
      <c r="D14" s="98">
        <f>SUM(D15:D18)</f>
        <v>100006</v>
      </c>
      <c r="E14" s="142">
        <v>0</v>
      </c>
      <c r="F14" s="98">
        <f>SUM(F15:F18)</f>
        <v>38840</v>
      </c>
      <c r="G14" s="86">
        <v>0</v>
      </c>
      <c r="I14" s="18"/>
      <c r="J14" s="5"/>
    </row>
    <row r="15" spans="1:10" ht="20.100000000000001" customHeight="1" x14ac:dyDescent="0.2">
      <c r="A15" s="95" t="s">
        <v>219</v>
      </c>
      <c r="B15" s="42"/>
      <c r="C15" s="98">
        <v>769050</v>
      </c>
      <c r="D15" s="98">
        <v>10798</v>
      </c>
      <c r="E15" s="142">
        <v>31</v>
      </c>
      <c r="F15" s="98">
        <v>3347</v>
      </c>
      <c r="G15" s="145">
        <v>5.3</v>
      </c>
      <c r="I15" s="18"/>
      <c r="J15" s="5"/>
    </row>
    <row r="16" spans="1:10" ht="20.100000000000001" customHeight="1" x14ac:dyDescent="0.2">
      <c r="A16" s="95" t="s">
        <v>220</v>
      </c>
      <c r="B16" s="42"/>
      <c r="C16" s="98">
        <v>946000</v>
      </c>
      <c r="D16" s="98">
        <v>13282</v>
      </c>
      <c r="E16" s="142">
        <v>32</v>
      </c>
      <c r="F16" s="98">
        <v>9125</v>
      </c>
      <c r="G16" s="145">
        <v>5.47</v>
      </c>
      <c r="I16" s="18"/>
      <c r="J16" s="5"/>
    </row>
    <row r="17" spans="1:10" ht="20.100000000000001" customHeight="1" x14ac:dyDescent="0.2">
      <c r="A17" s="95" t="s">
        <v>217</v>
      </c>
      <c r="B17" s="42"/>
      <c r="C17" s="98">
        <v>1471500</v>
      </c>
      <c r="D17" s="98">
        <v>20660</v>
      </c>
      <c r="E17" s="142">
        <v>34</v>
      </c>
      <c r="F17" s="98">
        <v>7025</v>
      </c>
      <c r="G17" s="145">
        <v>5.81</v>
      </c>
      <c r="I17" s="18"/>
      <c r="J17" s="5"/>
    </row>
    <row r="18" spans="1:10" ht="20.100000000000001" customHeight="1" x14ac:dyDescent="0.2">
      <c r="A18" s="95" t="s">
        <v>218</v>
      </c>
      <c r="B18" s="42"/>
      <c r="C18" s="98">
        <v>3936200</v>
      </c>
      <c r="D18" s="98">
        <v>55266</v>
      </c>
      <c r="E18" s="142">
        <v>35</v>
      </c>
      <c r="F18" s="98">
        <v>19343</v>
      </c>
      <c r="G18" s="145">
        <v>5.98</v>
      </c>
      <c r="I18" s="18"/>
      <c r="J18" s="5"/>
    </row>
    <row r="19" spans="1:10" ht="20.100000000000001" customHeight="1" x14ac:dyDescent="0.2">
      <c r="A19" s="109" t="s">
        <v>89</v>
      </c>
      <c r="B19" s="42"/>
      <c r="C19" s="98"/>
      <c r="D19" s="98"/>
      <c r="E19" s="142"/>
      <c r="F19" s="98"/>
      <c r="G19" s="142"/>
      <c r="I19" s="18"/>
      <c r="J19" s="5"/>
    </row>
    <row r="20" spans="1:10" s="6" customFormat="1" ht="20.100000000000001" customHeight="1" x14ac:dyDescent="0.2">
      <c r="A20" s="199" t="s">
        <v>221</v>
      </c>
      <c r="B20" s="200"/>
      <c r="C20" s="102">
        <f>C14</f>
        <v>7122750</v>
      </c>
      <c r="D20" s="102">
        <f>D14</f>
        <v>100006</v>
      </c>
      <c r="E20" s="144"/>
      <c r="F20" s="102">
        <f>F14</f>
        <v>38840</v>
      </c>
      <c r="G20" s="103"/>
      <c r="J20" s="5"/>
    </row>
    <row r="22" spans="1:10" ht="20.100000000000001" customHeight="1" x14ac:dyDescent="0.2">
      <c r="A22" s="221" t="s">
        <v>222</v>
      </c>
      <c r="B22" s="229"/>
      <c r="C22" s="230"/>
      <c r="D22" s="221" t="s">
        <v>223</v>
      </c>
      <c r="E22" s="230"/>
      <c r="F22" s="221" t="s">
        <v>211</v>
      </c>
      <c r="G22" s="230"/>
    </row>
    <row r="23" spans="1:10" s="20" customFormat="1" ht="20.100000000000001" customHeight="1" x14ac:dyDescent="0.2">
      <c r="A23" s="242"/>
      <c r="B23" s="249"/>
      <c r="C23" s="243"/>
      <c r="D23" s="250"/>
      <c r="E23" s="251"/>
      <c r="F23" s="250"/>
      <c r="G23" s="251"/>
    </row>
    <row r="24" spans="1:10" s="45" customFormat="1" ht="20.100000000000001" customHeight="1" x14ac:dyDescent="0.2">
      <c r="A24" s="250"/>
      <c r="B24" s="252"/>
      <c r="C24" s="251"/>
      <c r="D24" s="239" t="s">
        <v>30</v>
      </c>
      <c r="E24" s="241"/>
      <c r="F24" s="239" t="s">
        <v>31</v>
      </c>
      <c r="G24" s="241"/>
    </row>
    <row r="25" spans="1:10" s="20" customFormat="1" ht="20.100000000000001" customHeight="1" x14ac:dyDescent="0.2">
      <c r="A25" s="188" t="s">
        <v>224</v>
      </c>
      <c r="B25" s="189"/>
      <c r="C25" s="190"/>
      <c r="D25" s="202">
        <v>17266363</v>
      </c>
      <c r="E25" s="203"/>
      <c r="F25" s="202">
        <v>73812</v>
      </c>
      <c r="G25" s="203"/>
    </row>
    <row r="26" spans="1:10" s="20" customFormat="1" ht="20.100000000000001" customHeight="1" x14ac:dyDescent="0.2">
      <c r="A26" s="188" t="s">
        <v>225</v>
      </c>
      <c r="B26" s="189"/>
      <c r="C26" s="190"/>
      <c r="D26" s="202">
        <v>36936512</v>
      </c>
      <c r="E26" s="203"/>
      <c r="F26" s="202">
        <v>400713</v>
      </c>
      <c r="G26" s="203"/>
    </row>
    <row r="27" spans="1:10" s="20" customFormat="1" ht="20.100000000000001" customHeight="1" x14ac:dyDescent="0.2">
      <c r="A27" s="188" t="s">
        <v>226</v>
      </c>
      <c r="B27" s="189"/>
      <c r="C27" s="190"/>
      <c r="D27" s="202">
        <v>0</v>
      </c>
      <c r="E27" s="203"/>
      <c r="F27" s="202">
        <v>0</v>
      </c>
      <c r="G27" s="203"/>
    </row>
    <row r="28" spans="1:10" s="20" customFormat="1" ht="20.100000000000001" customHeight="1" x14ac:dyDescent="0.2">
      <c r="A28" s="188" t="s">
        <v>227</v>
      </c>
      <c r="B28" s="189"/>
      <c r="C28" s="190"/>
      <c r="D28" s="202">
        <v>67137</v>
      </c>
      <c r="E28" s="203"/>
      <c r="F28" s="202">
        <v>250</v>
      </c>
      <c r="G28" s="203"/>
    </row>
    <row r="29" spans="1:10" s="20" customFormat="1" ht="20.100000000000001" customHeight="1" x14ac:dyDescent="0.2">
      <c r="A29" s="188" t="s">
        <v>228</v>
      </c>
      <c r="B29" s="189"/>
      <c r="C29" s="190"/>
      <c r="D29" s="202">
        <v>0</v>
      </c>
      <c r="E29" s="203"/>
      <c r="F29" s="202">
        <v>0</v>
      </c>
      <c r="G29" s="203"/>
    </row>
    <row r="30" spans="1:10" s="20" customFormat="1" ht="20.100000000000001" customHeight="1" x14ac:dyDescent="0.2">
      <c r="A30" s="188" t="s">
        <v>229</v>
      </c>
      <c r="B30" s="189"/>
      <c r="C30" s="190"/>
      <c r="D30" s="202">
        <v>30000</v>
      </c>
      <c r="E30" s="203"/>
      <c r="F30" s="202">
        <v>0</v>
      </c>
      <c r="G30" s="203"/>
    </row>
    <row r="31" spans="1:10" s="22" customFormat="1" ht="20.100000000000001" customHeight="1" x14ac:dyDescent="0.2">
      <c r="A31" s="196" t="s">
        <v>230</v>
      </c>
      <c r="B31" s="197"/>
      <c r="C31" s="198"/>
      <c r="D31" s="202">
        <v>0</v>
      </c>
      <c r="E31" s="203"/>
      <c r="F31" s="202">
        <v>0</v>
      </c>
      <c r="G31" s="203"/>
    </row>
    <row r="32" spans="1:10" s="7" customFormat="1" ht="20.100000000000001" customHeight="1" x14ac:dyDescent="0.2">
      <c r="A32" s="188" t="s">
        <v>53</v>
      </c>
      <c r="B32" s="189"/>
      <c r="C32" s="190"/>
      <c r="D32" s="202">
        <v>0</v>
      </c>
      <c r="E32" s="203"/>
      <c r="F32" s="202">
        <v>0</v>
      </c>
      <c r="G32" s="203"/>
    </row>
    <row r="33" spans="1:7" ht="20.100000000000001" customHeight="1" x14ac:dyDescent="0.2">
      <c r="A33" s="188" t="s">
        <v>231</v>
      </c>
      <c r="B33" s="189"/>
      <c r="C33" s="190"/>
      <c r="D33" s="202">
        <v>13333</v>
      </c>
      <c r="E33" s="203"/>
      <c r="F33" s="202">
        <v>0</v>
      </c>
      <c r="G33" s="203"/>
    </row>
    <row r="34" spans="1:7" ht="20.100000000000001" customHeight="1" x14ac:dyDescent="0.2">
      <c r="A34" s="193" t="s">
        <v>221</v>
      </c>
      <c r="B34" s="193"/>
      <c r="C34" s="193"/>
      <c r="D34" s="204">
        <f>SUM(D25:E33)</f>
        <v>54313345</v>
      </c>
      <c r="E34" s="205"/>
      <c r="F34" s="204">
        <f>SUM(F25:G33)</f>
        <v>474775</v>
      </c>
      <c r="G34" s="205"/>
    </row>
    <row r="35" spans="1:7" ht="20.100000000000001" customHeight="1" x14ac:dyDescent="0.2">
      <c r="F35" s="8"/>
      <c r="G35" s="5"/>
    </row>
    <row r="36" spans="1:7" ht="20.100000000000001" customHeight="1" x14ac:dyDescent="0.2">
      <c r="G36" s="5"/>
    </row>
    <row r="37" spans="1:7" ht="20.100000000000001" customHeight="1" x14ac:dyDescent="0.2">
      <c r="A37" s="201" t="s">
        <v>232</v>
      </c>
      <c r="B37" s="201"/>
      <c r="C37" s="201"/>
      <c r="D37" s="201"/>
      <c r="E37" s="201"/>
      <c r="F37" s="201"/>
      <c r="G37" s="201"/>
    </row>
    <row r="38" spans="1:7" ht="20.100000000000001" customHeight="1" x14ac:dyDescent="0.2">
      <c r="A38" s="221" t="s">
        <v>26</v>
      </c>
      <c r="B38" s="230"/>
      <c r="C38" s="228" t="s">
        <v>27</v>
      </c>
      <c r="D38" s="228" t="s">
        <v>211</v>
      </c>
      <c r="E38" s="239" t="s">
        <v>28</v>
      </c>
      <c r="F38" s="240"/>
      <c r="G38" s="241"/>
    </row>
    <row r="39" spans="1:7" ht="20.100000000000001" customHeight="1" x14ac:dyDescent="0.2">
      <c r="A39" s="242"/>
      <c r="B39" s="243"/>
      <c r="C39" s="244"/>
      <c r="D39" s="244"/>
      <c r="E39" s="244" t="s">
        <v>29</v>
      </c>
      <c r="F39" s="244" t="s">
        <v>213</v>
      </c>
      <c r="G39" s="244" t="s">
        <v>214</v>
      </c>
    </row>
    <row r="40" spans="1:7" ht="20.100000000000001" customHeight="1" x14ac:dyDescent="0.2">
      <c r="A40" s="242"/>
      <c r="B40" s="243"/>
      <c r="C40" s="245"/>
      <c r="D40" s="245"/>
      <c r="E40" s="245"/>
      <c r="F40" s="245"/>
      <c r="G40" s="245"/>
    </row>
    <row r="41" spans="1:7" ht="20.100000000000001" customHeight="1" x14ac:dyDescent="0.2">
      <c r="A41" s="242"/>
      <c r="B41" s="243"/>
      <c r="C41" s="246" t="s">
        <v>1</v>
      </c>
      <c r="D41" s="247" t="s">
        <v>1</v>
      </c>
      <c r="E41" s="247" t="s">
        <v>50</v>
      </c>
      <c r="F41" s="247" t="s">
        <v>1</v>
      </c>
      <c r="G41" s="247" t="s">
        <v>50</v>
      </c>
    </row>
    <row r="42" spans="1:7" ht="20.100000000000001" customHeight="1" thickBot="1" x14ac:dyDescent="0.25">
      <c r="A42" s="223"/>
      <c r="B42" s="234"/>
      <c r="C42" s="224" t="s">
        <v>30</v>
      </c>
      <c r="D42" s="248" t="s">
        <v>31</v>
      </c>
      <c r="E42" s="248" t="s">
        <v>32</v>
      </c>
      <c r="F42" s="248" t="s">
        <v>19</v>
      </c>
      <c r="G42" s="248" t="s">
        <v>33</v>
      </c>
    </row>
    <row r="43" spans="1:7" ht="20.100000000000001" customHeight="1" thickTop="1" x14ac:dyDescent="0.2">
      <c r="A43" s="104" t="s">
        <v>215</v>
      </c>
      <c r="B43" s="105"/>
      <c r="C43" s="106">
        <v>0</v>
      </c>
      <c r="D43" s="107">
        <v>0</v>
      </c>
      <c r="E43" s="107">
        <v>0</v>
      </c>
      <c r="F43" s="107">
        <v>0</v>
      </c>
      <c r="G43" s="108">
        <v>0</v>
      </c>
    </row>
    <row r="44" spans="1:7" ht="20.100000000000001" customHeight="1" x14ac:dyDescent="0.2">
      <c r="A44" s="109" t="s">
        <v>49</v>
      </c>
      <c r="B44" s="42"/>
      <c r="C44" s="98">
        <v>0</v>
      </c>
      <c r="D44" s="110">
        <v>0</v>
      </c>
      <c r="E44" s="111">
        <v>0</v>
      </c>
      <c r="F44" s="110">
        <v>0</v>
      </c>
      <c r="G44" s="111">
        <v>0</v>
      </c>
    </row>
    <row r="45" spans="1:7" ht="20.100000000000001" customHeight="1" x14ac:dyDescent="0.2">
      <c r="A45" s="109" t="s">
        <v>216</v>
      </c>
      <c r="B45" s="42"/>
      <c r="C45" s="98">
        <v>0</v>
      </c>
      <c r="D45" s="110">
        <v>0</v>
      </c>
      <c r="E45" s="111">
        <v>0</v>
      </c>
      <c r="F45" s="110">
        <v>0</v>
      </c>
      <c r="G45" s="111">
        <v>0</v>
      </c>
    </row>
    <row r="46" spans="1:7" ht="20.100000000000001" customHeight="1" x14ac:dyDescent="0.2">
      <c r="A46" s="95" t="s">
        <v>219</v>
      </c>
      <c r="B46" s="42"/>
      <c r="C46" s="98">
        <v>0</v>
      </c>
      <c r="D46" s="110">
        <v>0</v>
      </c>
      <c r="E46" s="111">
        <v>0</v>
      </c>
      <c r="F46" s="110">
        <v>0</v>
      </c>
      <c r="G46" s="111">
        <v>0</v>
      </c>
    </row>
    <row r="47" spans="1:7" ht="20.100000000000001" customHeight="1" x14ac:dyDescent="0.2">
      <c r="A47" s="95" t="s">
        <v>220</v>
      </c>
      <c r="B47" s="42"/>
      <c r="C47" s="98">
        <v>0</v>
      </c>
      <c r="D47" s="110">
        <v>0</v>
      </c>
      <c r="E47" s="111">
        <v>0</v>
      </c>
      <c r="F47" s="110">
        <v>0</v>
      </c>
      <c r="G47" s="111">
        <v>0</v>
      </c>
    </row>
    <row r="48" spans="1:7" ht="20.100000000000001" customHeight="1" x14ac:dyDescent="0.2">
      <c r="A48" s="95" t="s">
        <v>217</v>
      </c>
      <c r="B48" s="42"/>
      <c r="C48" s="98">
        <v>0</v>
      </c>
      <c r="D48" s="110">
        <v>0</v>
      </c>
      <c r="E48" s="111">
        <v>0</v>
      </c>
      <c r="F48" s="110">
        <v>0</v>
      </c>
      <c r="G48" s="111">
        <v>0</v>
      </c>
    </row>
    <row r="49" spans="1:7" ht="20.100000000000001" customHeight="1" x14ac:dyDescent="0.2">
      <c r="A49" s="95" t="s">
        <v>218</v>
      </c>
      <c r="B49" s="42"/>
      <c r="C49" s="98">
        <v>0</v>
      </c>
      <c r="D49" s="110">
        <v>0</v>
      </c>
      <c r="E49" s="111">
        <v>0</v>
      </c>
      <c r="F49" s="110">
        <v>0</v>
      </c>
      <c r="G49" s="111">
        <v>0</v>
      </c>
    </row>
    <row r="50" spans="1:7" ht="20.100000000000001" customHeight="1" x14ac:dyDescent="0.2">
      <c r="A50" s="109" t="s">
        <v>89</v>
      </c>
      <c r="B50" s="42"/>
      <c r="C50" s="98">
        <v>0</v>
      </c>
      <c r="D50" s="110">
        <v>0</v>
      </c>
      <c r="E50" s="111">
        <v>0</v>
      </c>
      <c r="F50" s="110">
        <v>0</v>
      </c>
      <c r="G50" s="111">
        <v>0</v>
      </c>
    </row>
    <row r="51" spans="1:7" ht="20.100000000000001" customHeight="1" x14ac:dyDescent="0.2">
      <c r="A51" s="199" t="s">
        <v>221</v>
      </c>
      <c r="B51" s="200"/>
      <c r="C51" s="102">
        <f>SUM(C43:C50)</f>
        <v>0</v>
      </c>
      <c r="D51" s="102">
        <f t="shared" ref="D51:G51" si="0">SUM(D43:D50)</f>
        <v>0</v>
      </c>
      <c r="E51" s="102">
        <f t="shared" si="0"/>
        <v>0</v>
      </c>
      <c r="F51" s="102">
        <f t="shared" si="0"/>
        <v>0</v>
      </c>
      <c r="G51" s="102">
        <f t="shared" si="0"/>
        <v>0</v>
      </c>
    </row>
    <row r="53" spans="1:7" ht="20.100000000000001" customHeight="1" x14ac:dyDescent="0.2">
      <c r="A53" s="221" t="s">
        <v>222</v>
      </c>
      <c r="B53" s="229"/>
      <c r="C53" s="230"/>
      <c r="D53" s="221" t="s">
        <v>223</v>
      </c>
      <c r="E53" s="230"/>
      <c r="F53" s="221" t="s">
        <v>211</v>
      </c>
      <c r="G53" s="230"/>
    </row>
    <row r="54" spans="1:7" ht="20.100000000000001" customHeight="1" x14ac:dyDescent="0.2">
      <c r="A54" s="242"/>
      <c r="B54" s="249"/>
      <c r="C54" s="243"/>
      <c r="D54" s="250"/>
      <c r="E54" s="251"/>
      <c r="F54" s="250"/>
      <c r="G54" s="251"/>
    </row>
    <row r="55" spans="1:7" ht="20.100000000000001" customHeight="1" x14ac:dyDescent="0.2">
      <c r="A55" s="250"/>
      <c r="B55" s="252"/>
      <c r="C55" s="251"/>
      <c r="D55" s="239" t="s">
        <v>30</v>
      </c>
      <c r="E55" s="241"/>
      <c r="F55" s="239" t="s">
        <v>31</v>
      </c>
      <c r="G55" s="241"/>
    </row>
    <row r="56" spans="1:7" ht="20.100000000000001" customHeight="1" x14ac:dyDescent="0.2">
      <c r="A56" s="188" t="s">
        <v>224</v>
      </c>
      <c r="B56" s="189"/>
      <c r="C56" s="190"/>
      <c r="D56" s="191">
        <v>0</v>
      </c>
      <c r="E56" s="192"/>
      <c r="F56" s="191">
        <v>0</v>
      </c>
      <c r="G56" s="192"/>
    </row>
    <row r="57" spans="1:7" ht="20.100000000000001" customHeight="1" x14ac:dyDescent="0.2">
      <c r="A57" s="188" t="s">
        <v>225</v>
      </c>
      <c r="B57" s="189"/>
      <c r="C57" s="190"/>
      <c r="D57" s="191">
        <v>0</v>
      </c>
      <c r="E57" s="192"/>
      <c r="F57" s="191">
        <v>0</v>
      </c>
      <c r="G57" s="192"/>
    </row>
    <row r="58" spans="1:7" ht="20.100000000000001" customHeight="1" x14ac:dyDescent="0.2">
      <c r="A58" s="188" t="s">
        <v>226</v>
      </c>
      <c r="B58" s="189"/>
      <c r="C58" s="190"/>
      <c r="D58" s="191">
        <v>0</v>
      </c>
      <c r="E58" s="192"/>
      <c r="F58" s="191">
        <v>0</v>
      </c>
      <c r="G58" s="192"/>
    </row>
    <row r="59" spans="1:7" ht="20.100000000000001" customHeight="1" x14ac:dyDescent="0.2">
      <c r="A59" s="188" t="s">
        <v>227</v>
      </c>
      <c r="B59" s="189"/>
      <c r="C59" s="190"/>
      <c r="D59" s="191">
        <v>0</v>
      </c>
      <c r="E59" s="192"/>
      <c r="F59" s="191">
        <v>0</v>
      </c>
      <c r="G59" s="192"/>
    </row>
    <row r="60" spans="1:7" ht="20.100000000000001" customHeight="1" x14ac:dyDescent="0.2">
      <c r="A60" s="188" t="s">
        <v>228</v>
      </c>
      <c r="B60" s="189"/>
      <c r="C60" s="190"/>
      <c r="D60" s="191">
        <v>0</v>
      </c>
      <c r="E60" s="192"/>
      <c r="F60" s="191">
        <v>0</v>
      </c>
      <c r="G60" s="192"/>
    </row>
    <row r="61" spans="1:7" ht="20.100000000000001" customHeight="1" x14ac:dyDescent="0.2">
      <c r="A61" s="188" t="s">
        <v>229</v>
      </c>
      <c r="B61" s="189"/>
      <c r="C61" s="190"/>
      <c r="D61" s="191">
        <v>0</v>
      </c>
      <c r="E61" s="192"/>
      <c r="F61" s="191">
        <v>0</v>
      </c>
      <c r="G61" s="192"/>
    </row>
    <row r="62" spans="1:7" ht="20.100000000000001" customHeight="1" x14ac:dyDescent="0.2">
      <c r="A62" s="196" t="s">
        <v>230</v>
      </c>
      <c r="B62" s="197"/>
      <c r="C62" s="198"/>
      <c r="D62" s="191">
        <v>0</v>
      </c>
      <c r="E62" s="192"/>
      <c r="F62" s="191">
        <v>0</v>
      </c>
      <c r="G62" s="192"/>
    </row>
    <row r="63" spans="1:7" ht="20.100000000000001" customHeight="1" x14ac:dyDescent="0.2">
      <c r="A63" s="188" t="s">
        <v>53</v>
      </c>
      <c r="B63" s="189"/>
      <c r="C63" s="190"/>
      <c r="D63" s="191">
        <v>0</v>
      </c>
      <c r="E63" s="192"/>
      <c r="F63" s="191">
        <v>0</v>
      </c>
      <c r="G63" s="192"/>
    </row>
    <row r="64" spans="1:7" ht="20.100000000000001" customHeight="1" x14ac:dyDescent="0.2">
      <c r="A64" s="188" t="s">
        <v>231</v>
      </c>
      <c r="B64" s="189"/>
      <c r="C64" s="190"/>
      <c r="D64" s="191">
        <v>0</v>
      </c>
      <c r="E64" s="192"/>
      <c r="F64" s="191">
        <v>0</v>
      </c>
      <c r="G64" s="192"/>
    </row>
    <row r="65" spans="1:7" ht="20.100000000000001" customHeight="1" x14ac:dyDescent="0.2">
      <c r="A65" s="193" t="s">
        <v>221</v>
      </c>
      <c r="B65" s="193"/>
      <c r="C65" s="193"/>
      <c r="D65" s="194">
        <f>SUM(D56:E64)</f>
        <v>0</v>
      </c>
      <c r="E65" s="195"/>
      <c r="F65" s="194">
        <f>SUM(F56:G64)</f>
        <v>0</v>
      </c>
      <c r="G65" s="195"/>
    </row>
    <row r="66" spans="1:7" ht="10.5" customHeight="1" x14ac:dyDescent="0.2">
      <c r="A66" s="159"/>
      <c r="B66" s="160"/>
      <c r="C66" s="159"/>
      <c r="D66" s="161"/>
      <c r="E66" s="46"/>
      <c r="F66" s="162"/>
      <c r="G66" s="46"/>
    </row>
  </sheetData>
  <mergeCells count="91">
    <mergeCell ref="F27:G27"/>
    <mergeCell ref="A1:G1"/>
    <mergeCell ref="A2:G2"/>
    <mergeCell ref="A3:G3"/>
    <mergeCell ref="A6:G6"/>
    <mergeCell ref="D22:E23"/>
    <mergeCell ref="F22:G23"/>
    <mergeCell ref="A7:B11"/>
    <mergeCell ref="A20:B20"/>
    <mergeCell ref="C7:C9"/>
    <mergeCell ref="E7:G7"/>
    <mergeCell ref="F8:F9"/>
    <mergeCell ref="E8:E9"/>
    <mergeCell ref="G8:G9"/>
    <mergeCell ref="D7:D9"/>
    <mergeCell ref="F34:G34"/>
    <mergeCell ref="A34:C34"/>
    <mergeCell ref="D25:E25"/>
    <mergeCell ref="D26:E26"/>
    <mergeCell ref="D27:E27"/>
    <mergeCell ref="D28:E28"/>
    <mergeCell ref="D31:E31"/>
    <mergeCell ref="D32:E32"/>
    <mergeCell ref="D33:E33"/>
    <mergeCell ref="D34:E3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D24:E24"/>
    <mergeCell ref="F24:G24"/>
    <mergeCell ref="A22:C24"/>
    <mergeCell ref="F28:G28"/>
    <mergeCell ref="F31:G31"/>
    <mergeCell ref="F32:G32"/>
    <mergeCell ref="F33:G33"/>
    <mergeCell ref="D29:E29"/>
    <mergeCell ref="F29:G29"/>
    <mergeCell ref="D30:E30"/>
    <mergeCell ref="F30:G30"/>
    <mergeCell ref="F25:G25"/>
    <mergeCell ref="F26:G26"/>
    <mergeCell ref="A37:G37"/>
    <mergeCell ref="A38:B42"/>
    <mergeCell ref="C38:C40"/>
    <mergeCell ref="D38:D40"/>
    <mergeCell ref="E38:G38"/>
    <mergeCell ref="E39:E40"/>
    <mergeCell ref="F39:F40"/>
    <mergeCell ref="G39:G40"/>
    <mergeCell ref="A51:B51"/>
    <mergeCell ref="A53:C55"/>
    <mergeCell ref="D53:E54"/>
    <mergeCell ref="F53:G54"/>
    <mergeCell ref="D55:E55"/>
    <mergeCell ref="F55:G55"/>
    <mergeCell ref="A56:C56"/>
    <mergeCell ref="D56:E56"/>
    <mergeCell ref="F56:G56"/>
    <mergeCell ref="A57:C57"/>
    <mergeCell ref="D57:E57"/>
    <mergeCell ref="F57:G57"/>
    <mergeCell ref="A58:C58"/>
    <mergeCell ref="D58:E58"/>
    <mergeCell ref="F58:G58"/>
    <mergeCell ref="A59:C59"/>
    <mergeCell ref="D59:E59"/>
    <mergeCell ref="F59:G59"/>
    <mergeCell ref="A60:C60"/>
    <mergeCell ref="D60:E60"/>
    <mergeCell ref="F60:G60"/>
    <mergeCell ref="A61:C61"/>
    <mergeCell ref="D61:E61"/>
    <mergeCell ref="F61:G61"/>
    <mergeCell ref="A62:C62"/>
    <mergeCell ref="D62:E62"/>
    <mergeCell ref="F62:G62"/>
    <mergeCell ref="A63:C63"/>
    <mergeCell ref="D63:E63"/>
    <mergeCell ref="F63:G63"/>
    <mergeCell ref="A64:C64"/>
    <mergeCell ref="D64:E64"/>
    <mergeCell ref="F64:G64"/>
    <mergeCell ref="A65:C65"/>
    <mergeCell ref="D65:E65"/>
    <mergeCell ref="F65:G65"/>
  </mergeCells>
  <phoneticPr fontId="2" type="noConversion"/>
  <printOptions horizontalCentered="1"/>
  <pageMargins left="0.51" right="0.23" top="0.51" bottom="0.59" header="0.36" footer="0.5"/>
  <pageSetup paperSize="9" scale="95" orientation="portrait" horizontalDpi="4294967293" verticalDpi="360" r:id="rId1"/>
  <headerFooter alignWithMargins="0"/>
  <rowBreaks count="1" manualBreakCount="1">
    <brk id="36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view="pageBreakPreview" workbookViewId="0">
      <selection activeCell="D8" sqref="D8"/>
    </sheetView>
  </sheetViews>
  <sheetFormatPr defaultRowHeight="17.100000000000001" customHeight="1" x14ac:dyDescent="0.2"/>
  <cols>
    <col min="1" max="1" width="4" style="71" customWidth="1"/>
    <col min="2" max="2" width="2.5703125" style="71" customWidth="1"/>
    <col min="3" max="3" width="33.42578125" style="71" customWidth="1"/>
    <col min="4" max="4" width="10.7109375" style="71" customWidth="1"/>
    <col min="5" max="6" width="10.28515625" style="71" customWidth="1"/>
    <col min="7" max="9" width="10.7109375" style="71" customWidth="1"/>
    <col min="10" max="10" width="0.5703125" style="71" customWidth="1"/>
    <col min="11" max="12" width="9.140625" style="71"/>
    <col min="13" max="13" width="3.5703125" style="71" customWidth="1"/>
    <col min="14" max="16384" width="9.140625" style="71"/>
  </cols>
  <sheetData>
    <row r="1" spans="1:14" ht="3.75" customHeight="1" x14ac:dyDescent="0.2"/>
    <row r="2" spans="1:14" ht="17.100000000000001" customHeight="1" x14ac:dyDescent="0.2">
      <c r="A2" s="206" t="s">
        <v>158</v>
      </c>
      <c r="B2" s="206"/>
      <c r="C2" s="206"/>
      <c r="D2" s="206"/>
      <c r="E2" s="206"/>
      <c r="F2" s="206"/>
      <c r="G2" s="206"/>
      <c r="H2" s="206"/>
      <c r="I2" s="206"/>
    </row>
    <row r="3" spans="1:14" ht="17.100000000000001" customHeight="1" x14ac:dyDescent="0.2">
      <c r="A3" s="207" t="s">
        <v>237</v>
      </c>
      <c r="B3" s="207"/>
      <c r="C3" s="207"/>
      <c r="D3" s="207"/>
      <c r="E3" s="207"/>
      <c r="F3" s="207"/>
      <c r="G3" s="207"/>
      <c r="H3" s="207"/>
      <c r="I3" s="207"/>
      <c r="M3" s="72"/>
    </row>
    <row r="4" spans="1:14" ht="17.100000000000001" customHeight="1" x14ac:dyDescent="0.2">
      <c r="A4" s="208">
        <v>44104</v>
      </c>
      <c r="B4" s="206"/>
      <c r="C4" s="206"/>
      <c r="D4" s="206"/>
      <c r="E4" s="206"/>
      <c r="F4" s="206"/>
      <c r="G4" s="206"/>
      <c r="H4" s="206"/>
      <c r="I4" s="206"/>
      <c r="M4" s="72"/>
    </row>
    <row r="5" spans="1:14" ht="17.100000000000001" customHeight="1" x14ac:dyDescent="0.2">
      <c r="A5" s="130"/>
      <c r="B5" s="130"/>
      <c r="C5" s="130"/>
      <c r="D5" s="130"/>
      <c r="E5" s="130"/>
      <c r="F5" s="130"/>
      <c r="G5" s="130"/>
      <c r="H5" s="130"/>
      <c r="I5" s="60"/>
      <c r="M5" s="72"/>
      <c r="N5" s="72"/>
    </row>
    <row r="6" spans="1:14" ht="17.100000000000001" customHeight="1" x14ac:dyDescent="0.2">
      <c r="A6" s="253" t="s">
        <v>0</v>
      </c>
      <c r="B6" s="253" t="s">
        <v>159</v>
      </c>
      <c r="C6" s="254"/>
      <c r="D6" s="255" t="s">
        <v>160</v>
      </c>
      <c r="E6" s="255"/>
      <c r="F6" s="255"/>
      <c r="G6" s="255"/>
      <c r="H6" s="255"/>
      <c r="I6" s="255"/>
      <c r="N6" s="72"/>
    </row>
    <row r="7" spans="1:14" s="73" customFormat="1" ht="17.100000000000001" customHeight="1" thickBot="1" x14ac:dyDescent="0.25">
      <c r="A7" s="256"/>
      <c r="B7" s="256"/>
      <c r="C7" s="257"/>
      <c r="D7" s="258" t="s">
        <v>17</v>
      </c>
      <c r="E7" s="258" t="s">
        <v>161</v>
      </c>
      <c r="F7" s="258" t="s">
        <v>18</v>
      </c>
      <c r="G7" s="258" t="s">
        <v>19</v>
      </c>
      <c r="H7" s="258" t="s">
        <v>20</v>
      </c>
      <c r="I7" s="258" t="s">
        <v>21</v>
      </c>
      <c r="N7" s="72"/>
    </row>
    <row r="8" spans="1:14" ht="21.75" customHeight="1" thickTop="1" x14ac:dyDescent="0.2">
      <c r="A8" s="131">
        <v>1</v>
      </c>
      <c r="B8" s="74" t="s">
        <v>163</v>
      </c>
      <c r="C8" s="75"/>
      <c r="D8" s="106">
        <v>17266363</v>
      </c>
      <c r="E8" s="140"/>
      <c r="F8" s="106">
        <v>0</v>
      </c>
      <c r="G8" s="140"/>
      <c r="H8" s="106">
        <v>0</v>
      </c>
      <c r="I8" s="106">
        <f>SUM(D8:H8)</f>
        <v>17266363</v>
      </c>
      <c r="N8" s="72"/>
    </row>
    <row r="9" spans="1:14" ht="21.75" customHeight="1" x14ac:dyDescent="0.2">
      <c r="A9" s="132">
        <v>2</v>
      </c>
      <c r="B9" s="76" t="s">
        <v>165</v>
      </c>
      <c r="C9" s="77"/>
      <c r="D9" s="98">
        <f>SUM(D10:D14)</f>
        <v>22014566</v>
      </c>
      <c r="E9" s="98">
        <f t="shared" ref="E9:H9" si="0">SUM(E10:E14)</f>
        <v>687971</v>
      </c>
      <c r="F9" s="98">
        <f t="shared" si="0"/>
        <v>74233</v>
      </c>
      <c r="G9" s="98">
        <f t="shared" si="0"/>
        <v>198174</v>
      </c>
      <c r="H9" s="98">
        <f t="shared" si="0"/>
        <v>963555</v>
      </c>
      <c r="I9" s="98">
        <f>SUM(I10:I14)</f>
        <v>23938499</v>
      </c>
      <c r="N9" s="72"/>
    </row>
    <row r="10" spans="1:14" ht="17.100000000000001" customHeight="1" x14ac:dyDescent="0.2">
      <c r="A10" s="133"/>
      <c r="B10" s="78"/>
      <c r="C10" s="79" t="s">
        <v>14</v>
      </c>
      <c r="D10" s="30">
        <v>21910710</v>
      </c>
      <c r="E10" s="30">
        <v>687971</v>
      </c>
      <c r="F10" s="30">
        <v>74233</v>
      </c>
      <c r="G10" s="30">
        <v>198174</v>
      </c>
      <c r="H10" s="30">
        <v>921295</v>
      </c>
      <c r="I10" s="30">
        <f>SUM(D10:H10)</f>
        <v>23792383</v>
      </c>
      <c r="N10" s="72"/>
    </row>
    <row r="11" spans="1:14" ht="17.100000000000001" customHeight="1" x14ac:dyDescent="0.2">
      <c r="A11" s="133"/>
      <c r="B11" s="78"/>
      <c r="C11" s="79" t="s">
        <v>162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f t="shared" ref="I11:I19" si="1">SUM(D11:H11)</f>
        <v>0</v>
      </c>
      <c r="M11" s="72"/>
      <c r="N11" s="72"/>
    </row>
    <row r="12" spans="1:14" ht="17.100000000000001" customHeight="1" x14ac:dyDescent="0.2">
      <c r="A12" s="133"/>
      <c r="B12" s="78"/>
      <c r="C12" s="79" t="s">
        <v>164</v>
      </c>
      <c r="D12" s="30">
        <v>9375</v>
      </c>
      <c r="E12" s="30">
        <v>0</v>
      </c>
      <c r="F12" s="30">
        <v>0</v>
      </c>
      <c r="G12" s="30">
        <v>0</v>
      </c>
      <c r="H12" s="30">
        <v>28927</v>
      </c>
      <c r="I12" s="30">
        <f t="shared" si="1"/>
        <v>38302</v>
      </c>
      <c r="N12" s="72"/>
    </row>
    <row r="13" spans="1:14" ht="17.100000000000001" customHeight="1" x14ac:dyDescent="0.2">
      <c r="A13" s="133"/>
      <c r="B13" s="78"/>
      <c r="C13" s="79" t="s">
        <v>166</v>
      </c>
      <c r="D13" s="30">
        <v>94481</v>
      </c>
      <c r="E13" s="30">
        <v>0</v>
      </c>
      <c r="F13" s="30">
        <v>0</v>
      </c>
      <c r="G13" s="30">
        <v>0</v>
      </c>
      <c r="H13" s="30">
        <v>13333</v>
      </c>
      <c r="I13" s="30">
        <f t="shared" si="1"/>
        <v>107814</v>
      </c>
      <c r="N13" s="72"/>
    </row>
    <row r="14" spans="1:14" ht="17.100000000000001" customHeight="1" x14ac:dyDescent="0.2">
      <c r="A14" s="133"/>
      <c r="B14" s="78"/>
      <c r="C14" s="79" t="s">
        <v>167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f t="shared" si="1"/>
        <v>0</v>
      </c>
      <c r="N14" s="72"/>
    </row>
    <row r="15" spans="1:14" ht="21.75" customHeight="1" x14ac:dyDescent="0.2">
      <c r="A15" s="132">
        <v>3</v>
      </c>
      <c r="B15" s="76" t="s">
        <v>59</v>
      </c>
      <c r="C15" s="77"/>
      <c r="D15" s="98">
        <f>SUM(D16:D18)</f>
        <v>150000</v>
      </c>
      <c r="E15" s="98">
        <f t="shared" ref="E15:H15" si="2">SUM(E16:E18)</f>
        <v>0</v>
      </c>
      <c r="F15" s="98">
        <f t="shared" si="2"/>
        <v>0</v>
      </c>
      <c r="G15" s="98">
        <f t="shared" si="2"/>
        <v>0</v>
      </c>
      <c r="H15" s="98">
        <f t="shared" si="2"/>
        <v>0</v>
      </c>
      <c r="I15" s="98">
        <f>SUM(I16:I18)</f>
        <v>150000</v>
      </c>
      <c r="M15" s="72"/>
      <c r="N15" s="72"/>
    </row>
    <row r="16" spans="1:14" ht="17.100000000000001" customHeight="1" x14ac:dyDescent="0.2">
      <c r="A16" s="133"/>
      <c r="B16" s="78"/>
      <c r="C16" s="79" t="s">
        <v>15</v>
      </c>
      <c r="D16" s="30">
        <v>150000</v>
      </c>
      <c r="E16" s="30">
        <v>0</v>
      </c>
      <c r="F16" s="30">
        <v>0</v>
      </c>
      <c r="G16" s="30">
        <v>0</v>
      </c>
      <c r="H16" s="30">
        <v>0</v>
      </c>
      <c r="I16" s="30">
        <f t="shared" si="1"/>
        <v>150000</v>
      </c>
      <c r="M16" s="72"/>
    </row>
    <row r="17" spans="1:13" ht="17.100000000000001" customHeight="1" x14ac:dyDescent="0.2">
      <c r="A17" s="133"/>
      <c r="B17" s="78"/>
      <c r="C17" s="79" t="s">
        <v>16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f t="shared" si="1"/>
        <v>0</v>
      </c>
      <c r="M17" s="72"/>
    </row>
    <row r="18" spans="1:13" ht="17.100000000000001" customHeight="1" x14ac:dyDescent="0.2">
      <c r="A18" s="133"/>
      <c r="B18" s="78"/>
      <c r="C18" s="79" t="s">
        <v>168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f t="shared" si="1"/>
        <v>0</v>
      </c>
      <c r="M18" s="72"/>
    </row>
    <row r="19" spans="1:13" ht="21.75" customHeight="1" x14ac:dyDescent="0.2">
      <c r="A19" s="132">
        <v>4</v>
      </c>
      <c r="B19" s="76" t="s">
        <v>53</v>
      </c>
      <c r="C19" s="77"/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f t="shared" si="1"/>
        <v>0</v>
      </c>
    </row>
    <row r="20" spans="1:13" ht="17.100000000000001" customHeight="1" x14ac:dyDescent="0.2">
      <c r="A20" s="134" t="s">
        <v>169</v>
      </c>
      <c r="B20" s="80"/>
      <c r="C20" s="81"/>
      <c r="D20" s="141">
        <f>D8+D9+D15+D19</f>
        <v>39430929</v>
      </c>
      <c r="E20" s="141">
        <f t="shared" ref="E20:I20" si="3">E8+E9+E15+E19</f>
        <v>687971</v>
      </c>
      <c r="F20" s="141">
        <f t="shared" si="3"/>
        <v>74233</v>
      </c>
      <c r="G20" s="141">
        <f t="shared" si="3"/>
        <v>198174</v>
      </c>
      <c r="H20" s="141">
        <f t="shared" si="3"/>
        <v>963555</v>
      </c>
      <c r="I20" s="141">
        <f t="shared" si="3"/>
        <v>41354862</v>
      </c>
    </row>
    <row r="21" spans="1:13" ht="17.100000000000001" customHeight="1" x14ac:dyDescent="0.2">
      <c r="A21" s="135" t="s">
        <v>170</v>
      </c>
      <c r="B21" s="136"/>
      <c r="C21" s="137"/>
      <c r="D21" s="121">
        <v>1224933</v>
      </c>
      <c r="E21" s="121">
        <v>0</v>
      </c>
      <c r="F21" s="121">
        <v>0</v>
      </c>
      <c r="G21" s="121">
        <v>0</v>
      </c>
      <c r="H21" s="121">
        <v>0</v>
      </c>
      <c r="I21" s="121">
        <f>SUM(D21:H21)</f>
        <v>1224933</v>
      </c>
    </row>
    <row r="22" spans="1:13" ht="11.25" customHeight="1" x14ac:dyDescent="0.2">
      <c r="A22" s="163"/>
      <c r="B22" s="163"/>
      <c r="C22" s="82"/>
      <c r="D22" s="158"/>
      <c r="E22" s="158"/>
      <c r="F22" s="158"/>
      <c r="G22" s="158"/>
      <c r="H22" s="158"/>
      <c r="I22" s="158"/>
    </row>
  </sheetData>
  <mergeCells count="6">
    <mergeCell ref="A2:I2"/>
    <mergeCell ref="A3:I3"/>
    <mergeCell ref="A4:I4"/>
    <mergeCell ref="A6:A7"/>
    <mergeCell ref="B6:C7"/>
    <mergeCell ref="D6:I6"/>
  </mergeCells>
  <printOptions horizontalCentered="1"/>
  <pageMargins left="0.49" right="0.39" top="0.7" bottom="0.5" header="0.17" footer="0.21"/>
  <pageSetup paperSize="9" scale="87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view="pageBreakPreview" zoomScaleSheetLayoutView="100" workbookViewId="0">
      <selection activeCell="B14" sqref="B14"/>
    </sheetView>
  </sheetViews>
  <sheetFormatPr defaultRowHeight="16.5" x14ac:dyDescent="0.2"/>
  <cols>
    <col min="1" max="1" width="32.85546875" style="64" customWidth="1"/>
    <col min="2" max="2" width="32.5703125" style="64" bestFit="1" customWidth="1"/>
    <col min="3" max="3" width="7.7109375" style="64" customWidth="1"/>
    <col min="4" max="4" width="13" style="64" customWidth="1"/>
    <col min="5" max="5" width="31.140625" style="64" customWidth="1"/>
    <col min="6" max="16384" width="9.140625" style="64"/>
  </cols>
  <sheetData>
    <row r="1" spans="1:5" x14ac:dyDescent="0.2">
      <c r="A1" s="209" t="s">
        <v>171</v>
      </c>
      <c r="B1" s="210"/>
      <c r="C1" s="210"/>
      <c r="D1" s="210"/>
      <c r="E1" s="211"/>
    </row>
    <row r="2" spans="1:5" x14ac:dyDescent="0.2">
      <c r="A2" s="212" t="s">
        <v>237</v>
      </c>
      <c r="B2" s="207"/>
      <c r="C2" s="207"/>
      <c r="D2" s="207"/>
      <c r="E2" s="213"/>
    </row>
    <row r="3" spans="1:5" x14ac:dyDescent="0.2">
      <c r="A3" s="214">
        <v>44104</v>
      </c>
      <c r="B3" s="207"/>
      <c r="C3" s="207"/>
      <c r="D3" s="207"/>
      <c r="E3" s="213"/>
    </row>
    <row r="4" spans="1:5" ht="17.25" x14ac:dyDescent="0.2">
      <c r="A4" s="147"/>
      <c r="B4" s="115"/>
      <c r="C4" s="115"/>
      <c r="D4" s="115"/>
      <c r="E4" s="148"/>
    </row>
    <row r="5" spans="1:5" s="66" customFormat="1" ht="58.5" customHeight="1" thickBot="1" x14ac:dyDescent="0.25">
      <c r="A5" s="259" t="s">
        <v>172</v>
      </c>
      <c r="B5" s="260" t="s">
        <v>173</v>
      </c>
      <c r="C5" s="261"/>
      <c r="D5" s="259" t="s">
        <v>174</v>
      </c>
      <c r="E5" s="259" t="s">
        <v>175</v>
      </c>
    </row>
    <row r="6" spans="1:5" ht="17.25" thickTop="1" x14ac:dyDescent="0.2">
      <c r="A6" s="119" t="s">
        <v>176</v>
      </c>
      <c r="B6" s="49"/>
      <c r="C6" s="49"/>
      <c r="D6" s="49"/>
      <c r="E6" s="49"/>
    </row>
    <row r="7" spans="1:5" x14ac:dyDescent="0.2">
      <c r="A7" s="118" t="s">
        <v>239</v>
      </c>
      <c r="B7" s="118" t="s">
        <v>253</v>
      </c>
      <c r="C7" s="86">
        <f>3400000000/4449770000</f>
        <v>0.76408443582477292</v>
      </c>
      <c r="D7" s="146" t="s">
        <v>243</v>
      </c>
      <c r="E7" s="118" t="s">
        <v>253</v>
      </c>
    </row>
    <row r="8" spans="1:5" x14ac:dyDescent="0.2">
      <c r="A8" s="118" t="s">
        <v>240</v>
      </c>
      <c r="B8" s="118" t="s">
        <v>241</v>
      </c>
      <c r="C8" s="86">
        <f>428040000/4449770000</f>
        <v>9.6193735856010529E-2</v>
      </c>
      <c r="D8" s="146" t="s">
        <v>244</v>
      </c>
      <c r="E8" s="118"/>
    </row>
    <row r="9" spans="1:5" x14ac:dyDescent="0.2">
      <c r="A9" s="85"/>
      <c r="B9" s="84" t="s">
        <v>254</v>
      </c>
      <c r="C9" s="86">
        <f>370000000/4449770000</f>
        <v>8.3150365075048818E-2</v>
      </c>
      <c r="D9" s="146" t="s">
        <v>244</v>
      </c>
      <c r="E9" s="84"/>
    </row>
    <row r="10" spans="1:5" x14ac:dyDescent="0.2">
      <c r="A10" s="83" t="s">
        <v>177</v>
      </c>
      <c r="B10" s="84" t="s">
        <v>242</v>
      </c>
      <c r="C10" s="86">
        <f>140000000/4449770000</f>
        <v>3.1462300298667124E-2</v>
      </c>
      <c r="D10" s="146" t="s">
        <v>244</v>
      </c>
      <c r="E10" s="84"/>
    </row>
    <row r="11" spans="1:5" x14ac:dyDescent="0.2">
      <c r="A11" s="118" t="s">
        <v>252</v>
      </c>
      <c r="B11" s="84" t="s">
        <v>255</v>
      </c>
      <c r="C11" s="86">
        <f>111730000/4449770000</f>
        <v>2.5109162945500554E-2</v>
      </c>
      <c r="D11" s="146" t="s">
        <v>244</v>
      </c>
      <c r="E11" s="84"/>
    </row>
    <row r="12" spans="1:5" x14ac:dyDescent="0.2">
      <c r="A12" s="118"/>
      <c r="B12" s="84"/>
      <c r="C12" s="86"/>
      <c r="D12" s="146"/>
      <c r="E12" s="84"/>
    </row>
    <row r="13" spans="1:5" x14ac:dyDescent="0.2">
      <c r="A13" s="85"/>
      <c r="B13" s="84"/>
      <c r="C13" s="84"/>
      <c r="D13" s="84"/>
      <c r="E13" s="84"/>
    </row>
    <row r="14" spans="1:5" x14ac:dyDescent="0.2">
      <c r="A14" s="83" t="s">
        <v>178</v>
      </c>
      <c r="B14" s="84"/>
      <c r="C14" s="84"/>
      <c r="D14" s="84"/>
      <c r="E14" s="84"/>
    </row>
    <row r="15" spans="1:5" x14ac:dyDescent="0.2">
      <c r="A15" s="118" t="s">
        <v>245</v>
      </c>
      <c r="B15" s="84"/>
      <c r="C15" s="84"/>
      <c r="D15" s="84"/>
      <c r="E15" s="84"/>
    </row>
    <row r="16" spans="1:5" x14ac:dyDescent="0.2">
      <c r="A16" s="118" t="s">
        <v>246</v>
      </c>
      <c r="B16" s="84"/>
      <c r="C16" s="84"/>
      <c r="D16" s="84"/>
      <c r="E16" s="84"/>
    </row>
    <row r="17" spans="1:5" x14ac:dyDescent="0.2">
      <c r="A17" s="85"/>
      <c r="B17" s="84"/>
      <c r="C17" s="145">
        <f>SUM(C7:C16)</f>
        <v>1</v>
      </c>
      <c r="D17" s="84"/>
      <c r="E17" s="84"/>
    </row>
    <row r="18" spans="1:5" x14ac:dyDescent="0.2">
      <c r="A18" s="166" t="s">
        <v>247</v>
      </c>
      <c r="B18" s="167"/>
      <c r="C18" s="167"/>
      <c r="D18" s="167"/>
      <c r="E18" s="168"/>
    </row>
    <row r="19" spans="1:5" x14ac:dyDescent="0.2">
      <c r="A19" s="149" t="s">
        <v>247</v>
      </c>
      <c r="B19" s="150"/>
      <c r="C19" s="150"/>
      <c r="D19" s="150"/>
      <c r="E19" s="151"/>
    </row>
    <row r="20" spans="1:5" ht="39" customHeight="1" x14ac:dyDescent="0.2">
      <c r="A20" s="215" t="s">
        <v>248</v>
      </c>
      <c r="B20" s="216"/>
      <c r="C20" s="216"/>
      <c r="D20" s="216"/>
      <c r="E20" s="217"/>
    </row>
    <row r="21" spans="1:5" ht="15.75" customHeight="1" x14ac:dyDescent="0.2">
      <c r="A21" s="153" t="s">
        <v>249</v>
      </c>
      <c r="B21" s="164"/>
      <c r="C21" s="164"/>
      <c r="D21" s="164"/>
      <c r="E21" s="165"/>
    </row>
    <row r="22" spans="1:5" ht="15.75" customHeight="1" x14ac:dyDescent="0.2">
      <c r="A22" s="167"/>
      <c r="B22" s="152"/>
      <c r="C22" s="152"/>
      <c r="D22" s="152"/>
      <c r="E22" s="169"/>
    </row>
  </sheetData>
  <mergeCells count="5">
    <mergeCell ref="A1:E1"/>
    <mergeCell ref="A2:E2"/>
    <mergeCell ref="A3:E3"/>
    <mergeCell ref="B5:C5"/>
    <mergeCell ref="A20:E20"/>
  </mergeCells>
  <printOptions horizontalCentered="1"/>
  <pageMargins left="0.17" right="0.23" top="0.75" bottom="0.75" header="0.3" footer="0.3"/>
  <pageSetup paperSize="9" scale="85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BreakPreview" workbookViewId="0">
      <selection activeCell="E9" sqref="E9"/>
    </sheetView>
  </sheetViews>
  <sheetFormatPr defaultRowHeight="17.100000000000001" customHeight="1" x14ac:dyDescent="0.2"/>
  <cols>
    <col min="1" max="1" width="4.42578125" style="1" customWidth="1"/>
    <col min="2" max="2" width="2.5703125" style="1" customWidth="1"/>
    <col min="3" max="3" width="42.28515625" style="1" customWidth="1"/>
    <col min="4" max="4" width="23.85546875" style="1" bestFit="1" customWidth="1"/>
    <col min="5" max="5" width="20" style="1" customWidth="1"/>
    <col min="6" max="6" width="0.7109375" style="1" customWidth="1"/>
    <col min="7" max="16384" width="9.140625" style="1"/>
  </cols>
  <sheetData>
    <row r="1" spans="1:5" ht="17.100000000000001" customHeight="1" x14ac:dyDescent="0.2">
      <c r="A1" s="173" t="s">
        <v>135</v>
      </c>
      <c r="B1" s="173"/>
      <c r="C1" s="173"/>
      <c r="D1" s="173"/>
      <c r="E1" s="173"/>
    </row>
    <row r="2" spans="1:5" ht="17.100000000000001" customHeight="1" x14ac:dyDescent="0.2">
      <c r="A2" s="173" t="s">
        <v>237</v>
      </c>
      <c r="B2" s="173"/>
      <c r="C2" s="173"/>
      <c r="D2" s="173"/>
      <c r="E2" s="173"/>
    </row>
    <row r="3" spans="1:5" ht="17.100000000000001" customHeight="1" x14ac:dyDescent="0.2">
      <c r="A3" s="173" t="s">
        <v>250</v>
      </c>
      <c r="B3" s="173"/>
      <c r="C3" s="173"/>
      <c r="D3" s="173"/>
      <c r="E3" s="173"/>
    </row>
    <row r="4" spans="1:5" ht="3" customHeight="1" x14ac:dyDescent="0.2">
      <c r="A4" s="52"/>
      <c r="B4" s="52"/>
      <c r="C4" s="52"/>
      <c r="D4" s="52"/>
      <c r="E4" s="52"/>
    </row>
    <row r="5" spans="1:5" ht="17.100000000000001" customHeight="1" x14ac:dyDescent="0.2">
      <c r="E5" s="60" t="s">
        <v>81</v>
      </c>
    </row>
    <row r="6" spans="1:5" s="2" customFormat="1" ht="17.100000000000001" customHeight="1" x14ac:dyDescent="0.2">
      <c r="A6" s="239" t="s">
        <v>0</v>
      </c>
      <c r="B6" s="239" t="s">
        <v>101</v>
      </c>
      <c r="C6" s="241"/>
      <c r="D6" s="231" t="s">
        <v>260</v>
      </c>
      <c r="E6" s="231" t="s">
        <v>261</v>
      </c>
    </row>
    <row r="7" spans="1:5" s="2" customFormat="1" ht="17.100000000000001" customHeight="1" thickBot="1" x14ac:dyDescent="0.25">
      <c r="A7" s="239"/>
      <c r="B7" s="239"/>
      <c r="C7" s="241"/>
      <c r="D7" s="224" t="s">
        <v>259</v>
      </c>
      <c r="E7" s="224" t="s">
        <v>259</v>
      </c>
    </row>
    <row r="8" spans="1:5" ht="17.100000000000001" customHeight="1" thickTop="1" x14ac:dyDescent="0.2">
      <c r="A8" s="33" t="s">
        <v>3</v>
      </c>
      <c r="B8" s="53" t="s">
        <v>22</v>
      </c>
      <c r="C8" s="54"/>
      <c r="D8" s="138">
        <f>SUM(D9:D10)</f>
        <v>0</v>
      </c>
      <c r="E8" s="138">
        <f>SUM(E9:E10)</f>
        <v>0</v>
      </c>
    </row>
    <row r="9" spans="1:5" ht="17.100000000000001" customHeight="1" x14ac:dyDescent="0.2">
      <c r="A9" s="28"/>
      <c r="B9" s="9" t="s">
        <v>136</v>
      </c>
      <c r="C9" s="4"/>
      <c r="D9" s="30">
        <v>0</v>
      </c>
      <c r="E9" s="30">
        <v>0</v>
      </c>
    </row>
    <row r="10" spans="1:5" ht="17.100000000000001" customHeight="1" x14ac:dyDescent="0.2">
      <c r="A10" s="28"/>
      <c r="B10" s="9" t="s">
        <v>137</v>
      </c>
      <c r="C10" s="4"/>
      <c r="D10" s="30">
        <v>0</v>
      </c>
      <c r="E10" s="30">
        <v>0</v>
      </c>
    </row>
    <row r="11" spans="1:5" ht="17.100000000000001" customHeight="1" x14ac:dyDescent="0.2">
      <c r="A11" s="25"/>
      <c r="B11" s="9"/>
      <c r="C11" s="4"/>
      <c r="D11" s="30"/>
      <c r="E11" s="30"/>
    </row>
    <row r="12" spans="1:5" ht="17.100000000000001" customHeight="1" x14ac:dyDescent="0.2">
      <c r="A12" s="28" t="s">
        <v>4</v>
      </c>
      <c r="B12" s="9" t="s">
        <v>23</v>
      </c>
      <c r="C12" s="4"/>
      <c r="D12" s="36">
        <f>SUM(D13:D14)</f>
        <v>0</v>
      </c>
      <c r="E12" s="36">
        <f>SUM(E13:E14)</f>
        <v>0</v>
      </c>
    </row>
    <row r="13" spans="1:5" ht="17.100000000000001" customHeight="1" x14ac:dyDescent="0.2">
      <c r="A13" s="28"/>
      <c r="B13" s="9" t="s">
        <v>138</v>
      </c>
      <c r="C13" s="4"/>
      <c r="D13" s="30">
        <v>0</v>
      </c>
      <c r="E13" s="30">
        <v>0</v>
      </c>
    </row>
    <row r="14" spans="1:5" ht="17.100000000000001" customHeight="1" x14ac:dyDescent="0.2">
      <c r="A14" s="28"/>
      <c r="B14" s="9" t="s">
        <v>137</v>
      </c>
      <c r="C14" s="4"/>
      <c r="D14" s="30">
        <v>0</v>
      </c>
      <c r="E14" s="30">
        <v>0</v>
      </c>
    </row>
    <row r="15" spans="1:5" ht="17.100000000000001" customHeight="1" x14ac:dyDescent="0.2">
      <c r="A15" s="25"/>
      <c r="B15" s="9"/>
      <c r="C15" s="4"/>
      <c r="D15" s="30"/>
      <c r="E15" s="30"/>
    </row>
    <row r="16" spans="1:5" ht="17.100000000000001" customHeight="1" x14ac:dyDescent="0.2">
      <c r="A16" s="28" t="s">
        <v>5</v>
      </c>
      <c r="B16" s="9" t="s">
        <v>24</v>
      </c>
      <c r="C16" s="4"/>
      <c r="D16" s="36">
        <f>SUM(D17:D19)</f>
        <v>638528</v>
      </c>
      <c r="E16" s="36">
        <f>SUM(E17:E19)</f>
        <v>624645</v>
      </c>
    </row>
    <row r="17" spans="1:7" ht="17.100000000000001" customHeight="1" x14ac:dyDescent="0.2">
      <c r="A17" s="28"/>
      <c r="B17" s="9" t="s">
        <v>139</v>
      </c>
      <c r="C17" s="4"/>
      <c r="D17" s="30">
        <v>0</v>
      </c>
      <c r="E17" s="30">
        <v>0</v>
      </c>
    </row>
    <row r="18" spans="1:7" ht="17.100000000000001" customHeight="1" x14ac:dyDescent="0.2">
      <c r="A18" s="28"/>
      <c r="B18" s="9" t="s">
        <v>140</v>
      </c>
      <c r="C18" s="4"/>
      <c r="D18" s="30">
        <v>638528</v>
      </c>
      <c r="E18" s="30">
        <v>624645</v>
      </c>
    </row>
    <row r="19" spans="1:7" ht="17.100000000000001" customHeight="1" x14ac:dyDescent="0.2">
      <c r="A19" s="28"/>
      <c r="B19" s="9" t="s">
        <v>141</v>
      </c>
      <c r="C19" s="4"/>
      <c r="D19" s="30">
        <v>0</v>
      </c>
      <c r="E19" s="30">
        <v>0</v>
      </c>
    </row>
    <row r="20" spans="1:7" ht="17.100000000000001" customHeight="1" x14ac:dyDescent="0.2">
      <c r="A20" s="25"/>
      <c r="B20" s="9"/>
      <c r="C20" s="4"/>
      <c r="D20" s="30"/>
      <c r="E20" s="30"/>
    </row>
    <row r="21" spans="1:7" ht="17.100000000000001" customHeight="1" x14ac:dyDescent="0.2">
      <c r="A21" s="28" t="s">
        <v>6</v>
      </c>
      <c r="B21" s="9" t="s">
        <v>142</v>
      </c>
      <c r="C21" s="4"/>
      <c r="D21" s="36">
        <f>D22+D26+D27</f>
        <v>1632692</v>
      </c>
      <c r="E21" s="36">
        <f>E22+E26+E27</f>
        <v>1633337</v>
      </c>
      <c r="G21" s="11"/>
    </row>
    <row r="22" spans="1:7" ht="17.100000000000001" customHeight="1" x14ac:dyDescent="0.2">
      <c r="A22" s="28"/>
      <c r="B22" s="9" t="s">
        <v>143</v>
      </c>
      <c r="C22" s="4"/>
      <c r="D22" s="30">
        <f>SUM(D23:D24)</f>
        <v>1632692</v>
      </c>
      <c r="E22" s="30">
        <f>SUM(E23:E24)</f>
        <v>1633337</v>
      </c>
      <c r="G22" s="11"/>
    </row>
    <row r="23" spans="1:7" ht="17.100000000000001" customHeight="1" x14ac:dyDescent="0.2">
      <c r="A23" s="28"/>
      <c r="B23" s="9"/>
      <c r="C23" s="4" t="s">
        <v>144</v>
      </c>
      <c r="D23" s="30">
        <v>1632692</v>
      </c>
      <c r="E23" s="30">
        <v>1633337</v>
      </c>
      <c r="G23" s="11"/>
    </row>
    <row r="24" spans="1:7" ht="17.100000000000001" customHeight="1" x14ac:dyDescent="0.2">
      <c r="A24" s="28"/>
      <c r="B24" s="9"/>
      <c r="C24" s="4" t="s">
        <v>145</v>
      </c>
      <c r="D24" s="30">
        <v>0</v>
      </c>
      <c r="E24" s="30">
        <v>0</v>
      </c>
      <c r="G24" s="11"/>
    </row>
    <row r="25" spans="1:7" ht="17.100000000000001" customHeight="1" x14ac:dyDescent="0.2">
      <c r="A25" s="28"/>
      <c r="B25" s="9"/>
      <c r="C25" s="4" t="s">
        <v>146</v>
      </c>
      <c r="D25" s="36"/>
      <c r="E25" s="36"/>
      <c r="G25" s="11"/>
    </row>
    <row r="26" spans="1:7" ht="17.100000000000001" customHeight="1" x14ac:dyDescent="0.2">
      <c r="A26" s="28"/>
      <c r="B26" s="9" t="s">
        <v>147</v>
      </c>
      <c r="C26" s="4"/>
      <c r="D26" s="30">
        <v>0</v>
      </c>
      <c r="E26" s="30">
        <v>0</v>
      </c>
      <c r="G26" s="11"/>
    </row>
    <row r="27" spans="1:7" ht="17.100000000000001" customHeight="1" x14ac:dyDescent="0.2">
      <c r="A27" s="25"/>
      <c r="B27" s="9" t="s">
        <v>148</v>
      </c>
      <c r="C27" s="4"/>
      <c r="D27" s="30">
        <v>0</v>
      </c>
      <c r="E27" s="30">
        <v>0</v>
      </c>
    </row>
    <row r="28" spans="1:7" ht="17.100000000000001" customHeight="1" x14ac:dyDescent="0.2">
      <c r="A28" s="34"/>
      <c r="B28" s="40"/>
      <c r="C28" s="41"/>
      <c r="D28" s="139"/>
      <c r="E28" s="139"/>
    </row>
    <row r="29" spans="1:7" ht="10.5" customHeight="1" x14ac:dyDescent="0.2">
      <c r="A29" s="50"/>
      <c r="B29" s="10"/>
      <c r="C29" s="10"/>
      <c r="D29" s="157"/>
      <c r="E29" s="157"/>
    </row>
    <row r="30" spans="1:7" s="7" customFormat="1" ht="17.100000000000001" customHeight="1" x14ac:dyDescent="0.2"/>
  </sheetData>
  <mergeCells count="5">
    <mergeCell ref="A1:E1"/>
    <mergeCell ref="A2:E2"/>
    <mergeCell ref="A3:E3"/>
    <mergeCell ref="A6:A7"/>
    <mergeCell ref="B6:C7"/>
  </mergeCells>
  <phoneticPr fontId="2" type="noConversion"/>
  <printOptions horizontalCentered="1"/>
  <pageMargins left="0.69" right="0.5" top="0.79" bottom="0.5" header="0.23" footer="0.5"/>
  <pageSetup paperSize="9" scale="95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NERACA</vt:lpstr>
      <vt:lpstr>LABA RUGI</vt:lpstr>
      <vt:lpstr>RASIO</vt:lpstr>
      <vt:lpstr>ZIS</vt:lpstr>
      <vt:lpstr>QARDH</vt:lpstr>
      <vt:lpstr>BAGHAS</vt:lpstr>
      <vt:lpstr>KAP</vt:lpstr>
      <vt:lpstr>Informasi Lainnya</vt:lpstr>
      <vt:lpstr>Komitmen &amp; Kontijensi</vt:lpstr>
      <vt:lpstr>BAGHAS!Print_Area</vt:lpstr>
      <vt:lpstr>'Informasi Lainnya'!Print_Area</vt:lpstr>
      <vt:lpstr>KAP!Print_Area</vt:lpstr>
      <vt:lpstr>'Komitmen &amp; Kontijensi'!Print_Area</vt:lpstr>
      <vt:lpstr>'LABA RUGI'!Print_Area</vt:lpstr>
      <vt:lpstr>NERACA!Print_Area</vt:lpstr>
      <vt:lpstr>QARDH!Print_Area</vt:lpstr>
      <vt:lpstr>RASIO!Print_Area</vt:lpstr>
      <vt:lpstr>ZIS!Print_Area</vt:lpstr>
      <vt:lpstr>BAGHAS!Print_Titles</vt:lpstr>
      <vt:lpstr>KAP!Print_Titles</vt:lpstr>
      <vt:lpstr>NERACA!Print_Titles</vt:lpstr>
    </vt:vector>
  </TitlesOfParts>
  <Company>DAMO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HEADOPERATION</dc:creator>
  <cp:lastModifiedBy>Berkah Dana Fadillah</cp:lastModifiedBy>
  <cp:lastPrinted>2020-10-20T03:20:29Z</cp:lastPrinted>
  <dcterms:created xsi:type="dcterms:W3CDTF">2011-07-15T16:51:48Z</dcterms:created>
  <dcterms:modified xsi:type="dcterms:W3CDTF">2024-09-12T02:10:33Z</dcterms:modified>
</cp:coreProperties>
</file>